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ТДЕЛ!!!!!!!!!!\ГЗ\2026-2028\2026 ГЗ Мониторинг\"/>
    </mc:Choice>
  </mc:AlternateContent>
  <bookViews>
    <workbookView xWindow="0" yWindow="0" windowWidth="28800" windowHeight="12330"/>
  </bookViews>
  <sheets>
    <sheet name="2026" sheetId="1" r:id="rId1"/>
  </sheets>
  <definedNames>
    <definedName name="_FilterDatabase" localSheetId="0" hidden="1">'2026'!$A$8:$J$113</definedName>
    <definedName name="_xlnm._FilterDatabase" localSheetId="0" hidden="1">'2026'!$A$7:$T$113</definedName>
    <definedName name="Print_Titles" localSheetId="0">'2026'!$A:$F,'2026'!$7:$7</definedName>
    <definedName name="_xlnm.Print_Titles" localSheetId="0">'2026'!$5:$7</definedName>
    <definedName name="_xlnm.Print_Area" localSheetId="0">'2026'!$A$1:$T$113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9" i="1" l="1"/>
  <c r="W10" i="1" l="1"/>
  <c r="X10" i="1" s="1"/>
  <c r="W11" i="1"/>
  <c r="X11" i="1" s="1"/>
  <c r="W12" i="1"/>
  <c r="X12" i="1" s="1"/>
  <c r="W13" i="1"/>
  <c r="X13" i="1" s="1"/>
  <c r="W14" i="1"/>
  <c r="X14" i="1" s="1"/>
  <c r="W16" i="1"/>
  <c r="X16" i="1" s="1"/>
  <c r="W17" i="1"/>
  <c r="X17" i="1" s="1"/>
  <c r="W18" i="1"/>
  <c r="X18" i="1" s="1"/>
  <c r="W19" i="1"/>
  <c r="X19" i="1" s="1"/>
  <c r="W20" i="1"/>
  <c r="X20" i="1" s="1"/>
  <c r="W21" i="1"/>
  <c r="X21" i="1" s="1"/>
  <c r="W22" i="1"/>
  <c r="X22" i="1" s="1"/>
  <c r="W23" i="1"/>
  <c r="X23" i="1" s="1"/>
  <c r="W25" i="1"/>
  <c r="X25" i="1" s="1"/>
  <c r="W26" i="1"/>
  <c r="X26" i="1" s="1"/>
  <c r="W27" i="1"/>
  <c r="X27" i="1" s="1"/>
  <c r="W28" i="1"/>
  <c r="X28" i="1" s="1"/>
  <c r="W29" i="1"/>
  <c r="X29" i="1" s="1"/>
  <c r="W30" i="1"/>
  <c r="X30" i="1" s="1"/>
  <c r="W31" i="1"/>
  <c r="X31" i="1" s="1"/>
  <c r="W32" i="1"/>
  <c r="X32" i="1" s="1"/>
  <c r="W33" i="1"/>
  <c r="X33" i="1" s="1"/>
  <c r="W34" i="1"/>
  <c r="X34" i="1" s="1"/>
  <c r="W35" i="1"/>
  <c r="X35" i="1" s="1"/>
  <c r="W36" i="1"/>
  <c r="X36" i="1" s="1"/>
  <c r="W37" i="1"/>
  <c r="X37" i="1" s="1"/>
  <c r="W39" i="1"/>
  <c r="X39" i="1" s="1"/>
  <c r="W40" i="1"/>
  <c r="X40" i="1" s="1"/>
  <c r="W41" i="1"/>
  <c r="X41" i="1" s="1"/>
  <c r="W42" i="1"/>
  <c r="X42" i="1" s="1"/>
  <c r="W43" i="1"/>
  <c r="X43" i="1" s="1"/>
  <c r="W44" i="1"/>
  <c r="X44" i="1" s="1"/>
  <c r="W45" i="1"/>
  <c r="X45" i="1" s="1"/>
  <c r="W46" i="1"/>
  <c r="X46" i="1" s="1"/>
  <c r="W48" i="1"/>
  <c r="X48" i="1" s="1"/>
  <c r="W49" i="1"/>
  <c r="X49" i="1" s="1"/>
  <c r="W50" i="1"/>
  <c r="X50" i="1" s="1"/>
  <c r="W51" i="1"/>
  <c r="X51" i="1" s="1"/>
  <c r="W53" i="1"/>
  <c r="X53" i="1" s="1"/>
  <c r="W54" i="1"/>
  <c r="X54" i="1" s="1"/>
  <c r="W55" i="1"/>
  <c r="X55" i="1" s="1"/>
  <c r="W56" i="1"/>
  <c r="X56" i="1" s="1"/>
  <c r="W57" i="1"/>
  <c r="X57" i="1" s="1"/>
  <c r="W58" i="1"/>
  <c r="X58" i="1" s="1"/>
  <c r="W59" i="1"/>
  <c r="X59" i="1" s="1"/>
  <c r="W61" i="1"/>
  <c r="X61" i="1" s="1"/>
  <c r="W62" i="1"/>
  <c r="X62" i="1" s="1"/>
  <c r="W63" i="1"/>
  <c r="X63" i="1" s="1"/>
  <c r="W64" i="1"/>
  <c r="X64" i="1" s="1"/>
  <c r="W65" i="1"/>
  <c r="X65" i="1" s="1"/>
  <c r="W66" i="1"/>
  <c r="X66" i="1" s="1"/>
  <c r="W67" i="1"/>
  <c r="X67" i="1" s="1"/>
  <c r="W68" i="1"/>
  <c r="X68" i="1" s="1"/>
  <c r="W70" i="1"/>
  <c r="X70" i="1" s="1"/>
  <c r="W71" i="1"/>
  <c r="X71" i="1" s="1"/>
  <c r="W72" i="1"/>
  <c r="X72" i="1" s="1"/>
  <c r="W73" i="1"/>
  <c r="X73" i="1" s="1"/>
  <c r="W74" i="1"/>
  <c r="X74" i="1" s="1"/>
  <c r="W75" i="1"/>
  <c r="X75" i="1" s="1"/>
  <c r="W76" i="1"/>
  <c r="X76" i="1" s="1"/>
  <c r="W77" i="1"/>
  <c r="X77" i="1" s="1"/>
  <c r="W78" i="1"/>
  <c r="X78" i="1" s="1"/>
  <c r="W79" i="1"/>
  <c r="X79" i="1" s="1"/>
  <c r="W80" i="1"/>
  <c r="X80" i="1" s="1"/>
  <c r="W82" i="1"/>
  <c r="X82" i="1" s="1"/>
  <c r="W83" i="1"/>
  <c r="X83" i="1" s="1"/>
  <c r="W85" i="1"/>
  <c r="X85" i="1" s="1"/>
  <c r="W86" i="1"/>
  <c r="X86" i="1" s="1"/>
  <c r="W88" i="1"/>
  <c r="X88" i="1" s="1"/>
  <c r="W90" i="1"/>
  <c r="X90" i="1" s="1"/>
  <c r="W92" i="1"/>
  <c r="X92" i="1" s="1"/>
  <c r="W94" i="1"/>
  <c r="X94" i="1" s="1"/>
  <c r="W95" i="1"/>
  <c r="X95" i="1" s="1"/>
  <c r="W96" i="1"/>
  <c r="X96" i="1" s="1"/>
  <c r="W97" i="1"/>
  <c r="X97" i="1" s="1"/>
  <c r="W99" i="1"/>
  <c r="X99" i="1" s="1"/>
  <c r="W100" i="1"/>
  <c r="X100" i="1" s="1"/>
  <c r="W101" i="1"/>
  <c r="X101" i="1" s="1"/>
  <c r="W102" i="1"/>
  <c r="X102" i="1" s="1"/>
  <c r="W103" i="1"/>
  <c r="X103" i="1" s="1"/>
  <c r="W104" i="1"/>
  <c r="X104" i="1" s="1"/>
  <c r="W105" i="1"/>
  <c r="X105" i="1" s="1"/>
  <c r="W106" i="1"/>
  <c r="X106" i="1" s="1"/>
  <c r="W107" i="1"/>
  <c r="X107" i="1" s="1"/>
  <c r="W108" i="1"/>
  <c r="X108" i="1" s="1"/>
  <c r="W109" i="1"/>
  <c r="X109" i="1" s="1"/>
  <c r="W110" i="1"/>
  <c r="X110" i="1" s="1"/>
  <c r="W111" i="1"/>
  <c r="X111" i="1" s="1"/>
  <c r="W9" i="1"/>
  <c r="X9" i="1" s="1"/>
  <c r="T21" i="1" l="1"/>
  <c r="S19" i="1"/>
  <c r="S9" i="1" l="1"/>
  <c r="T39" i="1" l="1"/>
  <c r="T40" i="1"/>
  <c r="J39" i="1"/>
  <c r="T107" i="1" l="1"/>
  <c r="T108" i="1"/>
  <c r="T109" i="1"/>
  <c r="T110" i="1"/>
  <c r="T111" i="1"/>
  <c r="T105" i="1"/>
  <c r="T106" i="1"/>
  <c r="T101" i="1"/>
  <c r="T102" i="1"/>
  <c r="T103" i="1"/>
  <c r="T104" i="1"/>
  <c r="T100" i="1"/>
  <c r="T99" i="1"/>
  <c r="T97" i="1"/>
  <c r="T95" i="1"/>
  <c r="T96" i="1"/>
  <c r="T94" i="1"/>
  <c r="T92" i="1"/>
  <c r="T90" i="1"/>
  <c r="T88" i="1"/>
  <c r="T86" i="1"/>
  <c r="T85" i="1"/>
  <c r="T83" i="1"/>
  <c r="T82" i="1"/>
  <c r="T77" i="1"/>
  <c r="T78" i="1"/>
  <c r="T79" i="1"/>
  <c r="T80" i="1"/>
  <c r="T75" i="1"/>
  <c r="T76" i="1"/>
  <c r="T74" i="1"/>
  <c r="T72" i="1"/>
  <c r="T71" i="1"/>
  <c r="T70" i="1"/>
  <c r="T68" i="1"/>
  <c r="T66" i="1"/>
  <c r="T67" i="1"/>
  <c r="T65" i="1"/>
  <c r="T63" i="1"/>
  <c r="T62" i="1"/>
  <c r="T61" i="1"/>
  <c r="T54" i="1"/>
  <c r="T55" i="1"/>
  <c r="T56" i="1"/>
  <c r="T57" i="1"/>
  <c r="T58" i="1"/>
  <c r="T59" i="1"/>
  <c r="T53" i="1"/>
  <c r="T51" i="1"/>
  <c r="T49" i="1"/>
  <c r="T48" i="1"/>
  <c r="T46" i="1"/>
  <c r="T41" i="1"/>
  <c r="T42" i="1"/>
  <c r="T43" i="1"/>
  <c r="T44" i="1"/>
  <c r="T32" i="1"/>
  <c r="T33" i="1"/>
  <c r="T34" i="1"/>
  <c r="T35" i="1"/>
  <c r="T36" i="1"/>
  <c r="T37" i="1"/>
  <c r="T31" i="1"/>
  <c r="T26" i="1"/>
  <c r="T27" i="1"/>
  <c r="T28" i="1"/>
  <c r="T29" i="1"/>
  <c r="T25" i="1"/>
  <c r="T22" i="1"/>
  <c r="T18" i="1"/>
  <c r="T19" i="1"/>
  <c r="T20" i="1"/>
  <c r="T17" i="1"/>
  <c r="T16" i="1"/>
  <c r="T10" i="1"/>
  <c r="T11" i="1"/>
  <c r="T12" i="1"/>
  <c r="T14" i="1"/>
  <c r="S11" i="1"/>
  <c r="S12" i="1"/>
  <c r="S13" i="1"/>
  <c r="S14" i="1"/>
  <c r="S16" i="1"/>
  <c r="S17" i="1"/>
  <c r="S18" i="1"/>
  <c r="S20" i="1"/>
  <c r="S21" i="1"/>
  <c r="S22" i="1"/>
  <c r="S23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9" i="1"/>
  <c r="S40" i="1"/>
  <c r="S41" i="1"/>
  <c r="S42" i="1"/>
  <c r="S43" i="1"/>
  <c r="S44" i="1"/>
  <c r="S45" i="1"/>
  <c r="S46" i="1"/>
  <c r="S48" i="1"/>
  <c r="S49" i="1"/>
  <c r="S50" i="1"/>
  <c r="S51" i="1"/>
  <c r="S53" i="1"/>
  <c r="S54" i="1"/>
  <c r="S55" i="1"/>
  <c r="S56" i="1"/>
  <c r="S57" i="1"/>
  <c r="S58" i="1"/>
  <c r="S59" i="1"/>
  <c r="S61" i="1"/>
  <c r="S62" i="1"/>
  <c r="S63" i="1"/>
  <c r="S64" i="1"/>
  <c r="S65" i="1"/>
  <c r="S66" i="1"/>
  <c r="S67" i="1"/>
  <c r="S68" i="1"/>
  <c r="S70" i="1"/>
  <c r="S71" i="1"/>
  <c r="S72" i="1"/>
  <c r="S73" i="1"/>
  <c r="S74" i="1"/>
  <c r="S75" i="1"/>
  <c r="S76" i="1"/>
  <c r="S77" i="1"/>
  <c r="S78" i="1"/>
  <c r="S79" i="1"/>
  <c r="S80" i="1"/>
  <c r="S82" i="1"/>
  <c r="S83" i="1"/>
  <c r="S85" i="1"/>
  <c r="S86" i="1"/>
  <c r="S88" i="1"/>
  <c r="S90" i="1"/>
  <c r="S92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0" i="1"/>
  <c r="J9" i="1" l="1"/>
  <c r="J10" i="1" l="1"/>
  <c r="J11" i="1"/>
  <c r="J12" i="1"/>
  <c r="J13" i="1"/>
  <c r="J14" i="1"/>
  <c r="J16" i="1"/>
  <c r="J17" i="1"/>
  <c r="J18" i="1"/>
  <c r="J19" i="1"/>
  <c r="J20" i="1"/>
  <c r="J21" i="1"/>
  <c r="J22" i="1"/>
  <c r="J23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40" i="1"/>
  <c r="J41" i="1"/>
  <c r="J42" i="1"/>
  <c r="J43" i="1"/>
  <c r="J44" i="1"/>
  <c r="J45" i="1"/>
  <c r="J46" i="1"/>
  <c r="J48" i="1"/>
  <c r="J49" i="1"/>
  <c r="J50" i="1"/>
  <c r="J51" i="1"/>
  <c r="J53" i="1"/>
  <c r="J54" i="1"/>
  <c r="J55" i="1"/>
  <c r="J56" i="1"/>
  <c r="J57" i="1"/>
  <c r="J58" i="1"/>
  <c r="J59" i="1"/>
  <c r="J61" i="1"/>
  <c r="J62" i="1"/>
  <c r="J63" i="1"/>
  <c r="J64" i="1"/>
  <c r="J65" i="1"/>
  <c r="J66" i="1"/>
  <c r="J67" i="1"/>
  <c r="J68" i="1"/>
  <c r="J70" i="1"/>
  <c r="J71" i="1"/>
  <c r="J72" i="1"/>
  <c r="J73" i="1"/>
  <c r="J74" i="1"/>
  <c r="J75" i="1"/>
  <c r="J76" i="1"/>
  <c r="J77" i="1"/>
  <c r="J78" i="1"/>
  <c r="J79" i="1"/>
  <c r="J80" i="1"/>
  <c r="J82" i="1"/>
  <c r="J83" i="1"/>
  <c r="J85" i="1"/>
  <c r="J86" i="1"/>
  <c r="J88" i="1"/>
  <c r="J89" i="1" s="1"/>
  <c r="J90" i="1"/>
  <c r="J91" i="1" s="1"/>
  <c r="J92" i="1"/>
  <c r="J93" i="1" s="1"/>
  <c r="J94" i="1"/>
  <c r="J95" i="1"/>
  <c r="J96" i="1"/>
  <c r="J97" i="1"/>
  <c r="F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52" i="1" l="1"/>
  <c r="J87" i="1"/>
  <c r="J84" i="1"/>
  <c r="J69" i="1"/>
  <c r="J38" i="1"/>
  <c r="J15" i="1"/>
  <c r="J81" i="1"/>
  <c r="J47" i="1"/>
  <c r="J112" i="1"/>
  <c r="J98" i="1"/>
  <c r="J60" i="1"/>
  <c r="J24" i="1"/>
  <c r="J113" i="1" l="1"/>
</calcChain>
</file>

<file path=xl/comments1.xml><?xml version="1.0" encoding="utf-8"?>
<comments xmlns="http://schemas.openxmlformats.org/spreadsheetml/2006/main">
  <authors>
    <author>Автор</author>
  </authors>
  <commentList>
    <comment ref="I5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946
</t>
        </r>
      </text>
    </comment>
  </commentList>
</comments>
</file>

<file path=xl/sharedStrings.xml><?xml version="1.0" encoding="utf-8"?>
<sst xmlns="http://schemas.openxmlformats.org/spreadsheetml/2006/main" count="644" uniqueCount="162">
  <si>
    <t>№ п/п</t>
  </si>
  <si>
    <t>Раздел, подраздел</t>
  </si>
  <si>
    <t>Целевая статья новая</t>
  </si>
  <si>
    <t>Вид расходов</t>
  </si>
  <si>
    <t>Наименование услуг (работ), оказываемых (выполняемых) государственными учреждениями в соответствии с ведомственым перечнем</t>
  </si>
  <si>
    <t xml:space="preserve">Базовый норматив затрат, руб. </t>
  </si>
  <si>
    <t>Объем финансового обеспечения выполнения государственного задания, заявляемый в проект бюджета, руб.</t>
  </si>
  <si>
    <t>единица измерения</t>
  </si>
  <si>
    <t>объем показателя</t>
  </si>
  <si>
    <t>0901</t>
  </si>
  <si>
    <t>07 4 02 Т1040</t>
  </si>
  <si>
    <t>0902</t>
  </si>
  <si>
    <t>07 4 12 Т1160</t>
  </si>
  <si>
    <t>07 4 01 Т1010</t>
  </si>
  <si>
    <t>0909</t>
  </si>
  <si>
    <t>07 4 02 Т1070</t>
  </si>
  <si>
    <t>Патологическая анатомия (0044)  861019.P.80.1.00440001001</t>
  </si>
  <si>
    <t>Всего по учреждению</t>
  </si>
  <si>
    <t>Х</t>
  </si>
  <si>
    <t>07 4 03 Т1040</t>
  </si>
  <si>
    <t>07 4 12 Т1170</t>
  </si>
  <si>
    <t>07 4 03 Т1010</t>
  </si>
  <si>
    <t>0903</t>
  </si>
  <si>
    <t>07 4 03 Т1050</t>
  </si>
  <si>
    <t>07 4 03 Т1070</t>
  </si>
  <si>
    <t>07 4 07 Т1130</t>
  </si>
  <si>
    <t>07 4 07 Т1120</t>
  </si>
  <si>
    <t>07 4 01 Т1020</t>
  </si>
  <si>
    <t>07 4 02 Т1050</t>
  </si>
  <si>
    <t>07 4 08 Т1140</t>
  </si>
  <si>
    <t>0904</t>
  </si>
  <si>
    <t>07 4 02 Т1060</t>
  </si>
  <si>
    <t>0906</t>
  </si>
  <si>
    <t>07 4 09 Т1150</t>
  </si>
  <si>
    <t>0704</t>
  </si>
  <si>
    <t>611</t>
  </si>
  <si>
    <t>ГБУЗС «Медицинский информационно-аналитический центр»</t>
  </si>
  <si>
    <t>07 4 06 Т1080</t>
  </si>
  <si>
    <t>07 4 06 Т1090</t>
  </si>
  <si>
    <t>07 4 06 Т1100</t>
  </si>
  <si>
    <t>07 4 06 Т1110</t>
  </si>
  <si>
    <t>Всего по ГРБС</t>
  </si>
  <si>
    <t>Судебно-психиатрическая экспертиза (0050)  869019.Р.80.1.00500001001</t>
  </si>
  <si>
    <t>Судебно-медицинская экспертиза (0052)  869019.Р.80.1.00520001001</t>
  </si>
  <si>
    <t xml:space="preserve">Хранение, распределение и отпуск лекарственных препаратов, биологически активных добавок, наркотических средств и психотропных веществ и их прекурсоров и медицинских изделий, в том числе для нужд резерва лекарственных средств для медицинского применения и медицинских изделий  (0043) 869019.Р.80.1.00430001001 </t>
  </si>
  <si>
    <t>Предоставление консультационных и методических услуг (0147) 620210.P.80.0.01470001002</t>
  </si>
  <si>
    <t>Техническое сопровождение и эксплуатация, вывод из эксплуатации информационных систем и компонентов информационно-телекоммуникационной инфраструктуры (0146) 620312.P.80.1.01460001002</t>
  </si>
  <si>
    <t xml:space="preserve">Ведение информационных ресурсов и баз данных (0145) 620920.P.80.1.01450001001 </t>
  </si>
  <si>
    <t xml:space="preserve"> Создание и развитие информационных систем и компонентов информационно-телекоммуникационной инфраструктуры (0144) 620112.P.80.1.01440001001 </t>
  </si>
  <si>
    <t xml:space="preserve"> Предоставление программного обеспечения, инженерной, вычислительной и информационно-телекоммуникационной инфраструктуры, в том числе на основе «облачных технологий» (0142) 620920.P.80.1.01420001001 </t>
  </si>
  <si>
    <t xml:space="preserve"> Осуществление работ по обеспечению требований информационной безопасности (0143)  620920.P.80.1.01430001002 </t>
  </si>
  <si>
    <t xml:space="preserve"> Административное обеспечение деятельности организации (0045) 869019.Р.80.1.00450001001 </t>
  </si>
  <si>
    <t xml:space="preserve">Обеспечение мероприятий, направленных на охрану и укрепление здоровья (0049) 869019.Р.80.1.00490001002 </t>
  </si>
  <si>
    <t xml:space="preserve">Обеспечение мероприятий, направленных на охрану и укрепление здоровья (0049) 869019.Р.80.1.00490001002  </t>
  </si>
  <si>
    <t>ГБУЗС «Городская больница №1 им. Н.И. Пирогова»</t>
  </si>
  <si>
    <t>ГБУЗС «Городская больница №4»</t>
  </si>
  <si>
    <t>ГБУЗС «Городская больница №5 - «ЦОЗМ и Р»</t>
  </si>
  <si>
    <t>ГБУЗС «Севастопольский противотуберкулезный диспансер»</t>
  </si>
  <si>
    <t>ГБУЗС «Севастопольская городская психиатрическая больница»</t>
  </si>
  <si>
    <t>ГБУЗС «Кожно-венерологический диспансер»</t>
  </si>
  <si>
    <t>ГБУЗС «Городская инфекционная больница»</t>
  </si>
  <si>
    <t>ГБУЗС «Севастопольский городской онкологический диспансер им. А.А. Задорожного»</t>
  </si>
  <si>
    <t>ГБУЗС «Центр экстренной медицинской помощи и медицины катастроф»</t>
  </si>
  <si>
    <t>ГБУЗС «Центр крови»</t>
  </si>
  <si>
    <t>ГАУЗС «Центр лечебной физкультуры и спортивной медицины»</t>
  </si>
  <si>
    <t>СГБОУПО «Севастопольский медицинский колледж имени Жени Дерюгиной»</t>
  </si>
  <si>
    <t>в том числе</t>
  </si>
  <si>
    <t>Наименование медицинского учреждения</t>
  </si>
  <si>
    <t>ГБУЗС «Городская больница №9»</t>
  </si>
  <si>
    <t>ГБУЗС «Севастопольское городское бюро судебно-медицинской экспертизы»</t>
  </si>
  <si>
    <t>Случаев госпитализации, (Усл.ед.)</t>
  </si>
  <si>
    <t>Число посещений, (Усл.ед.)</t>
  </si>
  <si>
    <t>Количество исследований, (Усл.ед.)</t>
  </si>
  <si>
    <t>Количество койко-дней, (Койко-день)</t>
  </si>
  <si>
    <t>Случаев лечения, (Усл.ед.)</t>
  </si>
  <si>
    <t>Количество исследований, (Ед.)</t>
  </si>
  <si>
    <t xml:space="preserve"> Медицинское освидетельствование на состояние опьянения (0051)  861014.P.80.1.00510001001 </t>
  </si>
  <si>
    <t>Количество освидетельствований, (Шт.)</t>
  </si>
  <si>
    <t>Количество экспертиз, (Усл.ед.)</t>
  </si>
  <si>
    <t>Число обращений, (Усл.ед.)</t>
  </si>
  <si>
    <t>Отчет, (Ед.)</t>
  </si>
  <si>
    <t>Количество вызовов, (Ед.)</t>
  </si>
  <si>
    <t>Заготовка, хранение,транспортировка и обеспечение безопасности донорской крови и ее компонентов  (0048)   869019.Р.80.1.00480001001</t>
  </si>
  <si>
    <t>Условная единица продукта переработки, (Усл.ед.)</t>
  </si>
  <si>
    <t>Численность обучающихся, (Чел.)</t>
  </si>
  <si>
    <t>Количество проведенных консультаций, (Ед.)</t>
  </si>
  <si>
    <t xml:space="preserve">Количество показателей функционирования, (Ед.) </t>
  </si>
  <si>
    <t>Количество информационных ресурсов и баз данных, (Ед.)</t>
  </si>
  <si>
    <t>Количество показателей функционирования, (Ед.)</t>
  </si>
  <si>
    <t>Количество серверного ТО и оборудования ЦОД (Ед.)</t>
  </si>
  <si>
    <t>Количество отчетов, составленных по результатам работы, (Шт.)</t>
  </si>
  <si>
    <t>Количество типовых компонентов ИТКИ, (Ед.)</t>
  </si>
  <si>
    <t xml:space="preserve">Количество отчетов, (Ед.) </t>
  </si>
  <si>
    <t xml:space="preserve">Количество работ, (ШТ.) </t>
  </si>
  <si>
    <t>Количество мероприятий, (Шт.)</t>
  </si>
  <si>
    <t>Количество центров обработки данных, (Ед.)</t>
  </si>
  <si>
    <t>Количество ИС обеспечения типовой деятельности, (Ед.)</t>
  </si>
  <si>
    <t>Специализированная медицинская помощь (за исключением высокотехнологичной медицинской помощи), включенная в базовую программу обязательного медицинского страхования (08.203.0) 860000О.99.0.АД60АА00002 (стационар)</t>
  </si>
  <si>
    <t>Паллиативная медицинская помощь (08.069.0)  860000О.99.0.БЗ68АА00000 (Оказание паллиативной медицинской помощи амбулаторно на дому)</t>
  </si>
  <si>
    <t>Паллиативная медицинская помощь (08.069.0)  860000О.99.0.БЗ68АА03000 (Оказание паллиативной медицинской помощи амбулаторно)</t>
  </si>
  <si>
    <t>Первичная медико-санитарная помощь, включенная в базовую программу обязательного медицинского страхования (08.201.0)   860000О.99.0.АД58АА02002 (Амбулаторно)</t>
  </si>
  <si>
    <t xml:space="preserve">Первичная медико-санитарная помощь, не включенная в базовую программу обязательного медицинского страхования (08.200.0) 860000О.99.0.АД57АА37002 (Первичная медико-санитарная помощь, в части диагностики и лечения, Инфекционные болезни (за исключением ВИЧ-инфекции), SARS-cov-2, амбулаторно) 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</si>
  <si>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 по профилям:   (08.202.0) 860000О.99.0.АД59АА12001 (Профили специализированной медицинской помощи, Профпатология, стационар)</t>
  </si>
  <si>
    <t xml:space="preserve">Первичная медико-санитарная помощь, не включенная в базовую программу обязательного медицинского страхования (08.200.0)   860000О.99.0.АД57АА80002  (Первичная медико-санитарная помощь, в части диагностики и лечения, Профпатология, амбулаторно) </t>
  </si>
  <si>
    <t>Паллиативная медицинская помощь (08.069.0)  860000О.99.0.БЗ68АА04000 (Оказание паллиативной медицинской помощи, стационар)</t>
  </si>
  <si>
    <t>Первичная медико-санитарная помощь, не включенная в базовую программу обязательного медицинского страхования (08.200.0) 860000О.99.0.АД57АА83004 (Первичная медико-санитарная помощь, в части диагностики и лечения, Генетика, амбулаторно)</t>
  </si>
  <si>
    <t>Первичная медико-санитарная помощь, не включенная в базовую программу обязательного медицинского страхования (08.200.0) 860000О.99.0.АД57АА65004 (Первичная медико-санитарная помощь, в части диагностики и лечения, Клиническая лабораторная диагностика, амбулаторно)</t>
  </si>
  <si>
    <t>Паллиативная медицинская помощь (08.069.0)  860000О.99.0.БЗ68АА01000 (Оказание паллиативной медицинской помощи, амбулаторно на дому выездными патронажными бригадами )</t>
  </si>
  <si>
    <t>Первичная медико-санитарная помощь, не включенная в базовую программу обязательного медицинского страхования (08.200.0) 860000О.99.0.АД57АА31002 (Первичная медико-санитарная помощь, в части профилактики, амбулаторно)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</si>
  <si>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(08.202.0)  860000О.99.0.АД59АА04001 (Профили специализированной медицинской помощи, Фтизиатрия, стационар)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</si>
  <si>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(08.202.0) 860000О.99.0.АД59АА00001 (Психиатрия, стационар)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</si>
  <si>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(08.202.0) 860000О.99.0.АД59АА02001 (Психиатрия - наркология (в части наркологии), стационар)</t>
  </si>
  <si>
    <t>Первичная медико-санитарная помощь, не включенная в базовую программу обязательного медицинского страхования (08.200.0)  860000О.99.0.АД57АА46002 (Наркология, амбулаторно)</t>
  </si>
  <si>
    <t>Первичная медико-санитарная помощь, не включенная в базовую программу обязательного медицинского страхования (08.200.0)  860000О.99.0.АД57АА43003 (Психиатрия,  амбулаторно)</t>
  </si>
  <si>
    <t>Первичная медико-санитарная помощь, не включенная в базовую программу обязательного медицинского страхования (08.200.0)  860000О.99.0.АД57АА65004 (Первичная медико-санитарная помощь, в части диагностики и лечения, Клиническая лабораторная диагностика  (ХТИ), амбулаторно)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</si>
  <si>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(08.202.0) 860000О.99.0.АД59АА06001 Дерматовенерология (в части венерологии), стационар)</t>
  </si>
  <si>
    <t xml:space="preserve"> Первичная медико-санитарная помощь, не включенная в базовую программу обязательного медицинского страхования (08.200.0) 860000О.99.0.АД57АА34003 (Первичная медико-санитарная помощь, в части диагностики и лечения, Венерология , амбулаторно)</t>
  </si>
  <si>
    <t>Первичная медико-санитарная помощь, не включенная в базовую программу обязательного медицинского страхования (08.200.0)  860000О.99.0.АД57АА65004 (Первичная медико-санитарная помощь, в части диагностики и лечения , Клиническая лабораторная диагностика, РМП сиф, амбулаторно)</t>
  </si>
  <si>
    <t>Первичная медико-санитарная помощь, не включенная в базовую программу обязательного медицинского страхования (08.200.0)  860000О.99.0.АД57АА65004 (Первичная медико-санитарная помощь, в части диагностики и лечения , Клиническая лабораторная диагностика РПГА сиф, амбулаторно)</t>
  </si>
  <si>
    <t>Первичная медико-санитарная помощь, не включенная в базовую программу обязательного медицинского страхования (08.200.0)  860000О.99.0.АД57АА65004 (Первичная медико-санитарная помощь, в части диагностики и лечения , Клиническая лабораторная диагностика, ИФА сиф, амбулаторно)</t>
  </si>
  <si>
    <t>Первичная медико-санитарная помощь, не включенная в базовую программу обязательного медицинского страхования (08.200.0)  860000О.99.0.АД57АА65004 (Первичная медико-санитарная помощь, в части диагностики и лечения , Клиническая лабораторная диагностика, РНК ТОРС (SARS-cov-2), амбулаторно)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</si>
  <si>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(08.202.0) 860000О.99.0.АД59АА08001  (Инфекционные болезни (в части синдрома приобретенного иммунодефицита (ВИЧ-инфекции)), стационар)</t>
  </si>
  <si>
    <t>Первичная медико-санитарная помощь, не включенная в базовую программу обязательного медицинского страхования (08.200.0) 860000О.99.0.АД57АА40002 (Первичная медико-санитарная помощь, в части диагностики и лечения, Вич-инфекция, амбулаторно)</t>
  </si>
  <si>
    <t>Специализированная медицинская помощь (за исключением высокотехнологичной медицинской помощи), не включенная в базовую программу обязательного медицинского страхования, по профилям: (08.202.0) 860000О.99.0.АД59АА09002 (Инфекционные болезни (в части синдрома приобретенного иммунодефицита (ВИЧ-инфекции)), дневной стационар)</t>
  </si>
  <si>
    <t>Первичная медико-санитарная помощь, не включенная в базовую программу обязательного медицинского страхования (08.200.0) 860000О.99.0.АД57АА65004 (Первичная медико-санитарная помощь, в части диагностики и лечения, Клиническая лабораторная диагностика вирусных гепатитов, амбулаторно)</t>
  </si>
  <si>
    <t>Первичная медико-санитарная помощь, не включенная в базовую программу обязательного медицинского страхования (08.200.0) 860000О.99.0.АД57АА65004 (Первичная медико-санитарная помощь, в части диагностики и лечения, Клиническая лабораторная диагностика ВИЧ инфекции, амбулаторно)</t>
  </si>
  <si>
    <t>Первичная медико-санитарная помощь, не включенная в базовую программу обязательного медицинского страхования (08.200.0) 860000О.99.0.АД57АА65004 (Первичная медико-санитарная помощь, в части диагностики и лечения, Клиническая лабораторная диагностика, ВИЧ, амбулаторно)</t>
  </si>
  <si>
    <t>Первичная медико-санитарная помощь, не включенная в базовую программу обязательного медицинского страхования (08.200.0) 860000О.99.0.АД57АА65004 (Первичная медико-санитарная помощь, в части диагностики и лечения, Клиническая лабораторная диагностика, Гепатит С, амбулаторно)</t>
  </si>
  <si>
    <t>Первичная медико-санитарная помощь, не включенная в базовую программу обязательного медицинского страхования (08.200.0) 860000О.99.0.АД57АА65004 (Первичная медико-санитарная помощь, в части диагностики и лечения, Клиническая лабораторная диагностика, Гепатит В, амбулаторно)</t>
  </si>
  <si>
    <t>Первичная медико-санитарная помощь, не включенная в базовую программу обязательного медицинского страхования (08.200.0) 860000О.99.0.АД57АА65004 (Первичная медико-санитарная помощь, в части диагностики и лечения, Клиническая лабораторная диагностика, Генотип С, амбулаторно)</t>
  </si>
  <si>
    <t>Скорая, в том числе скорая специализированная, медицинская помощь (включая медицинскую эвакуацию), включенная в базовую программу обязательного медицинского страхования, а также оказание медицинской помощи при чрезвычайных ситуациях (08.220.0) 860000О.99.0.АД77АА02001 (Вне медицинской организации)</t>
  </si>
  <si>
    <t>Скорая, в том числе скорая специализированная, медицинская помощь (включая медицинскую эвакуацию), не включенная в базовую программу обязательного медицинского страхования, а также оказание медицинской помощи при чрезвычайных ситуациях (08.204.0) 860000О.99.0.АД61АА02001 (Скорая, в том числе скорая специализированная, медицинская помощь (за исключением санитарно-авиационной эвакуации), вне медицинской организации)</t>
  </si>
  <si>
    <t>Первичная медико-санитарная помощь, не включенная в базовую программу обязательного медицинского страхования   (08.200.0) 860000О.99.0.АД57АА31002 (Первичная медико-санитарная помощь, в части профилактики, амбулаторно)</t>
  </si>
  <si>
    <t>Реализация образовательных программ среднего профессионального образования - программ подготовки специалистов среднего звена (37.Д56.0) 852101О.99.0.ББ28ОЛ40000 (31.02.01 Лечебное дело, Физические лица с ОВЗ и инвалиды,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</si>
  <si>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 (37.Д56.0) 852101О.99.0.ББ28ОЛ64000 (31.02.01 Лечебное дело, Физические лица с ОВЗ и инвалиды, Среднее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</si>
  <si>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 (37.Д56.0)  852101О.99.0.ББ28ПЖ16000 (34.02.01 Сестринское дело, Физические лица с ОВЗ и инвалиды, Основное общее образование, очная)</t>
  </si>
  <si>
    <t>Реализация образовательных программ среднего профессионального образования - программ подготовки специалистов среднего звена  (37.Д56.0) 8521010.99.0.ББ28ПЖ40000 (34.02.01 Сестринское дело, Физические лица с ОВЗ и инвалиды, Среднее общее образование, очная)</t>
  </si>
  <si>
    <t xml:space="preserve">Методическая и организационно-техническая поддержка (0141) 620220.P.80.1.01410001002 (Виды информационных услуг: Вопросы координации информатизации государственных органов, включая координацию региональной информатизации. Виды мониторинга: Проведение мониторинга и подготовка сведений, размещенных в информационной системе.)
</t>
  </si>
  <si>
    <t xml:space="preserve">Сбор и анализ сведений медицинского статистического наблюдения в сфере здравоохранения (0046) 869019.P.80.1.00460001001  </t>
  </si>
  <si>
    <t>Мониторинг выполнения государственного задания в 2026 году</t>
  </si>
  <si>
    <t>Объем государственной услуги, установленный государственным заданием на 2026 год, ед.</t>
  </si>
  <si>
    <t>Первичная медико-санитарная помощь, не включенная в базовую программу обязательного медицинского страхования (08.200.0) 860000О.99.0.АД57АА31002  (Первичная медико-санитарная помощь, в части профилактики, амбулаторно)  (Психиатрия)</t>
  </si>
  <si>
    <t>Первичная медико-санитарная помощь, не включенная в базовую программу обязательного медицинского страхования (08.200.0) 860000О.99.0.АД57АА31002 (Первичная медико-санитарная помощь, в части профилактики, амбулаторно) (Педиатрия)</t>
  </si>
  <si>
    <t xml:space="preserve"> Первичная медико-санитарная помощь, не включенная в базовую программу обязательного медицинского страхования (08.200.0) 860000О.99.0.АД57АА12001 (Первичная специализированная медицинская помощь, оказываемая при заболеваниях, передаваемых половым путем, туберкулезе, ВИЧ-инфекции и синдроме приобретенного иммунодефицита, психических расстройствах и расстройствах поведения, по профилю психиатрия, дневной стационар)</t>
  </si>
  <si>
    <t>Первичная медико-санитарная помощь, не включенная в базовую программу обязательного медицинского страхования (08.200.0)860000О.99.0.АД57АА49002 (Виды первичной медико-санитарной помощи, Фтизиатрия, амбулаторно)</t>
  </si>
  <si>
    <t>Число обращений,  (Усл.ед.)</t>
  </si>
  <si>
    <t xml:space="preserve">Первичная медико-санитарная помощь, не включенная в базовую программу обязательного медицинского страхования (08.200.0) 860000О.99.0.АД57АА49002 (Виды первичной медико-санитарной помощи, Фтизиатрия, амбулаторно)
</t>
  </si>
  <si>
    <t xml:space="preserve">08 4 03 01010 </t>
  </si>
  <si>
    <t>Выполнение государственнго задания. Объемы на 01.02.2026</t>
  </si>
  <si>
    <t>Выполнение государственнго задания. Объемы на 01.03.2026</t>
  </si>
  <si>
    <t>Выполнение государственнго задания. Объемы на 01.04.2026</t>
  </si>
  <si>
    <t>Выполнение государственнго задания. Объемы на 01.05.2026</t>
  </si>
  <si>
    <t>Выполнение государственнго задания. Объемы на 01.06.2026</t>
  </si>
  <si>
    <t>скрыть</t>
  </si>
  <si>
    <t>Выполнение государственнго задания. Объемы на 01.07.2026</t>
  </si>
  <si>
    <t>Выполнение государственнго задания. Объемы на 01.08.2026</t>
  </si>
  <si>
    <t>объемы за июль</t>
  </si>
  <si>
    <t>Процент выполнения государственного задания на отчетную дату</t>
  </si>
  <si>
    <t>по состоянию на 01.09.2026</t>
  </si>
  <si>
    <t>*</t>
  </si>
  <si>
    <t>Выполнение государственнго задания. Объемы на 01.09.2027</t>
  </si>
  <si>
    <t>Дата: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</si>
</sst>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\ _₽_-;\-* #,##0\ _₽_-;_-* &quot;-&quot;\ _₽_-;_-@_-"/>
    <numFmt numFmtId="43" formatCode="_-* #,##0.00\ _₽_-;\-* #,##0.00\ _₽_-;_-* &quot;-&quot;??\ _₽_-;_-@_-"/>
    <numFmt numFmtId="164" formatCode="_-* #,##0.0\ _₽_-;\-* #,##0.0\ _₽_-;_-* &quot;-&quot;?\ _₽_-;_-@_-"/>
    <numFmt numFmtId="165" formatCode="_-* #,##0.00_р_._-;\-* #,##0.00_р_._-;_-* &quot;-&quot;??_р_._-;_-@_-"/>
    <numFmt numFmtId="166" formatCode="* #,##0.00;* \-#,##0.00;* &quot;-&quot;??;@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sz val="15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Arial"/>
      <family val="2"/>
    </font>
    <font>
      <b/>
      <sz val="13"/>
      <name val="Times New Roman"/>
      <family val="1"/>
      <charset val="204"/>
    </font>
    <font>
      <b/>
      <sz val="13.5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94">
    <xf numFmtId="0" fontId="0" fillId="0" borderId="0"/>
    <xf numFmtId="43" fontId="5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16" fillId="0" borderId="0"/>
    <xf numFmtId="0" fontId="17" fillId="0" borderId="0"/>
    <xf numFmtId="0" fontId="1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8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  <xf numFmtId="0" fontId="16" fillId="0" borderId="0"/>
    <xf numFmtId="166" fontId="20" fillId="0" borderId="0" applyFont="0" applyFill="0" applyBorder="0" applyAlignment="0" applyProtection="0"/>
    <xf numFmtId="0" fontId="16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6" fillId="0" borderId="0"/>
    <xf numFmtId="9" fontId="20" fillId="0" borderId="0" applyFon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21" fillId="0" borderId="0"/>
    <xf numFmtId="9" fontId="16" fillId="0" borderId="0" applyFont="0" applyFill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vertical="center" wrapText="1"/>
    </xf>
    <xf numFmtId="0" fontId="3" fillId="0" borderId="0" xfId="2" applyFont="1" applyAlignment="1">
      <alignment vertical="center"/>
    </xf>
    <xf numFmtId="0" fontId="8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/>
    </xf>
    <xf numFmtId="49" fontId="4" fillId="0" borderId="1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49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/>
    </xf>
    <xf numFmtId="4" fontId="14" fillId="0" borderId="1" xfId="2" applyNumberFormat="1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0" borderId="3" xfId="2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  <xf numFmtId="0" fontId="3" fillId="2" borderId="1" xfId="2" applyFont="1" applyFill="1" applyBorder="1" applyAlignment="1">
      <alignment horizontal="left" vertical="center" wrapText="1"/>
    </xf>
    <xf numFmtId="0" fontId="3" fillId="3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left" vertical="center" wrapText="1"/>
    </xf>
    <xf numFmtId="0" fontId="3" fillId="5" borderId="1" xfId="2" applyFont="1" applyFill="1" applyBorder="1" applyAlignment="1">
      <alignment horizontal="left" vertical="center" wrapText="1"/>
    </xf>
    <xf numFmtId="0" fontId="3" fillId="6" borderId="1" xfId="2" applyFont="1" applyFill="1" applyBorder="1" applyAlignment="1">
      <alignment horizontal="left" vertical="center" wrapText="1"/>
    </xf>
    <xf numFmtId="0" fontId="3" fillId="7" borderId="1" xfId="2" applyFont="1" applyFill="1" applyBorder="1" applyAlignment="1">
      <alignment horizontal="left" vertical="center" wrapText="1"/>
    </xf>
    <xf numFmtId="0" fontId="3" fillId="8" borderId="1" xfId="2" applyFont="1" applyFill="1" applyBorder="1" applyAlignment="1">
      <alignment horizontal="left" vertical="center" wrapText="1"/>
    </xf>
    <xf numFmtId="0" fontId="3" fillId="9" borderId="1" xfId="2" applyFont="1" applyFill="1" applyBorder="1" applyAlignment="1">
      <alignment horizontal="left" vertical="center" wrapText="1"/>
    </xf>
    <xf numFmtId="49" fontId="3" fillId="6" borderId="1" xfId="2" applyNumberFormat="1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4" fontId="14" fillId="0" borderId="2" xfId="2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/>
    </xf>
    <xf numFmtId="9" fontId="14" fillId="0" borderId="1" xfId="1693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3" fontId="7" fillId="0" borderId="1" xfId="2" applyNumberFormat="1" applyFont="1" applyBorder="1" applyAlignment="1">
      <alignment horizontal="center" vertical="center"/>
    </xf>
    <xf numFmtId="3" fontId="14" fillId="0" borderId="1" xfId="1" applyNumberFormat="1" applyFont="1" applyFill="1" applyBorder="1" applyAlignment="1">
      <alignment horizontal="center" vertical="center"/>
    </xf>
    <xf numFmtId="4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/>
    </xf>
    <xf numFmtId="3" fontId="3" fillId="0" borderId="0" xfId="2" applyNumberFormat="1" applyFont="1" applyAlignment="1">
      <alignment horizontal="center" vertical="center"/>
    </xf>
    <xf numFmtId="3" fontId="9" fillId="0" borderId="0" xfId="2" applyNumberFormat="1" applyFont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center" wrapText="1"/>
    </xf>
    <xf numFmtId="3" fontId="14" fillId="0" borderId="1" xfId="2" applyNumberFormat="1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41" fontId="14" fillId="0" borderId="1" xfId="1" applyNumberFormat="1" applyFont="1" applyFill="1" applyBorder="1" applyAlignment="1">
      <alignment horizontal="center" vertical="center"/>
    </xf>
    <xf numFmtId="0" fontId="3" fillId="10" borderId="0" xfId="2" applyFont="1" applyFill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4" fontId="23" fillId="10" borderId="1" xfId="9" applyNumberFormat="1" applyFont="1" applyFill="1" applyBorder="1" applyAlignment="1" applyProtection="1">
      <alignment horizontal="center" vertical="center" wrapText="1"/>
      <protection hidden="1"/>
    </xf>
    <xf numFmtId="3" fontId="23" fillId="10" borderId="1" xfId="9" applyNumberFormat="1" applyFont="1" applyFill="1" applyBorder="1" applyAlignment="1" applyProtection="1">
      <alignment horizontal="center" vertical="center" wrapText="1"/>
      <protection hidden="1"/>
    </xf>
    <xf numFmtId="4" fontId="7" fillId="0" borderId="2" xfId="2" applyNumberFormat="1" applyFont="1" applyBorder="1" applyAlignment="1">
      <alignment horizontal="center" vertical="center"/>
    </xf>
    <xf numFmtId="4" fontId="7" fillId="0" borderId="3" xfId="2" applyNumberFormat="1" applyFont="1" applyBorder="1" applyAlignment="1">
      <alignment horizontal="center" vertical="center"/>
    </xf>
    <xf numFmtId="43" fontId="7" fillId="0" borderId="2" xfId="1" applyFont="1" applyFill="1" applyBorder="1" applyAlignment="1">
      <alignment horizontal="center" vertical="center"/>
    </xf>
    <xf numFmtId="3" fontId="14" fillId="11" borderId="1" xfId="2" applyNumberFormat="1" applyFont="1" applyFill="1" applyBorder="1" applyAlignment="1">
      <alignment horizontal="center" vertical="center"/>
    </xf>
    <xf numFmtId="3" fontId="14" fillId="0" borderId="1" xfId="2" applyNumberFormat="1" applyFont="1" applyFill="1" applyBorder="1" applyAlignment="1">
      <alignment horizontal="center" vertical="center"/>
    </xf>
    <xf numFmtId="3" fontId="7" fillId="0" borderId="1" xfId="2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10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4" fontId="23" fillId="0" borderId="1" xfId="9" applyNumberFormat="1" applyFont="1" applyFill="1" applyBorder="1" applyAlignment="1" applyProtection="1">
      <alignment horizontal="center" vertical="center" wrapText="1"/>
      <protection hidden="1"/>
    </xf>
    <xf numFmtId="4" fontId="23" fillId="0" borderId="1" xfId="9" applyNumberFormat="1" applyFont="1" applyBorder="1" applyAlignment="1" applyProtection="1">
      <alignment horizontal="center" vertical="center" wrapText="1"/>
      <protection hidden="1"/>
    </xf>
    <xf numFmtId="0" fontId="7" fillId="10" borderId="0" xfId="2" applyFont="1" applyFill="1" applyAlignment="1">
      <alignment horizontal="left" vertical="center"/>
    </xf>
    <xf numFmtId="0" fontId="6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" fontId="23" fillId="0" borderId="4" xfId="9" applyNumberFormat="1" applyFont="1" applyBorder="1" applyAlignment="1" applyProtection="1">
      <alignment horizontal="center" vertical="center" wrapText="1"/>
      <protection hidden="1"/>
    </xf>
    <xf numFmtId="4" fontId="23" fillId="0" borderId="5" xfId="9" applyNumberFormat="1" applyFont="1" applyBorder="1" applyAlignment="1" applyProtection="1">
      <alignment horizontal="center" vertical="center" wrapText="1"/>
      <protection hidden="1"/>
    </xf>
    <xf numFmtId="0" fontId="4" fillId="0" borderId="2" xfId="2" applyFont="1" applyBorder="1" applyAlignment="1">
      <alignment horizontal="center" vertical="center" wrapText="1"/>
    </xf>
    <xf numFmtId="0" fontId="24" fillId="0" borderId="1" xfId="2" applyFont="1" applyBorder="1" applyAlignment="1">
      <alignment horizontal="center" vertical="center" wrapText="1"/>
    </xf>
  </cellXfs>
  <cellStyles count="1694">
    <cellStyle name="Excel Built-in " xfId="10"/>
    <cellStyle name="Excel Built-in Excel Built-in " xfId="11"/>
    <cellStyle name="Excel Built-in Normal" xfId="12"/>
    <cellStyle name="Excel Built-in Normal 1" xfId="13"/>
    <cellStyle name="Excel Built-in Normal 1 2" xfId="152"/>
    <cellStyle name="Excel Built-in Normal 2" xfId="14"/>
    <cellStyle name="Excel Built-in Normal_образец (разбивка по КОСГУ)" xfId="15"/>
    <cellStyle name="TableStyleLight1" xfId="16"/>
    <cellStyle name="Денежный 2" xfId="17"/>
    <cellStyle name="Обычный" xfId="0" builtinId="0"/>
    <cellStyle name="Обычный 10" xfId="149"/>
    <cellStyle name="Обычный 11" xfId="150"/>
    <cellStyle name="Обычный 11 2" xfId="153"/>
    <cellStyle name="Обычный 11 2 2" xfId="3"/>
    <cellStyle name="Обычный 11 2 2 2" xfId="1408"/>
    <cellStyle name="Обычный 11 2 2 3" xfId="857"/>
    <cellStyle name="Обычный 11 2 3" xfId="444"/>
    <cellStyle name="Обычный 11 2 3 2" xfId="1546"/>
    <cellStyle name="Обычный 11 2 3 3" xfId="995"/>
    <cellStyle name="Обычный 11 2 4" xfId="580"/>
    <cellStyle name="Обычный 11 2 4 2" xfId="1682"/>
    <cellStyle name="Обычный 11 2 4 3" xfId="1131"/>
    <cellStyle name="Обычный 11 2 5" xfId="1269"/>
    <cellStyle name="Обычный 11 2 6" xfId="718"/>
    <cellStyle name="Обычный 11 3" xfId="166"/>
    <cellStyle name="Обычный 12" xfId="164"/>
    <cellStyle name="Обычный 12 2" xfId="168"/>
    <cellStyle name="Обычный 13" xfId="6"/>
    <cellStyle name="Обычный 13 2" xfId="1142"/>
    <cellStyle name="Обычный 13 3" xfId="591"/>
    <cellStyle name="Обычный 14" xfId="180"/>
    <cellStyle name="Обычный 14 2" xfId="1281"/>
    <cellStyle name="Обычный 14 3" xfId="730"/>
    <cellStyle name="Обычный 15" xfId="317"/>
    <cellStyle name="Обычный 15 2" xfId="1419"/>
    <cellStyle name="Обычный 15 3" xfId="868"/>
    <cellStyle name="Обычный 16" xfId="448"/>
    <cellStyle name="Обычный 16 2" xfId="1550"/>
    <cellStyle name="Обычный 16 3" xfId="999"/>
    <cellStyle name="Обычный 17" xfId="451"/>
    <cellStyle name="Обычный 17 2" xfId="1553"/>
    <cellStyle name="Обычный 17 3" xfId="1002"/>
    <cellStyle name="Обычный 18" xfId="4"/>
    <cellStyle name="Обычный 2" xfId="7"/>
    <cellStyle name="Обычный 2 2" xfId="9"/>
    <cellStyle name="Обычный 2 2 2" xfId="155"/>
    <cellStyle name="Обычный 2 2 3" xfId="154"/>
    <cellStyle name="Обычный 2 3" xfId="18"/>
    <cellStyle name="Обычный 2 3 10" xfId="454"/>
    <cellStyle name="Обычный 2 3 10 2" xfId="1556"/>
    <cellStyle name="Обычный 2 3 10 3" xfId="1005"/>
    <cellStyle name="Обычный 2 3 11" xfId="1144"/>
    <cellStyle name="Обычный 2 3 12" xfId="593"/>
    <cellStyle name="Обычный 2 3 2" xfId="19"/>
    <cellStyle name="Обычный 2 3 2 10" xfId="594"/>
    <cellStyle name="Обычный 2 3 2 2" xfId="20"/>
    <cellStyle name="Обычный 2 3 2 2 2" xfId="21"/>
    <cellStyle name="Обычный 2 3 2 2 2 2" xfId="79"/>
    <cellStyle name="Обычный 2 3 2 2 2 2 2" xfId="237"/>
    <cellStyle name="Обычный 2 3 2 2 2 2 2 2" xfId="1338"/>
    <cellStyle name="Обычный 2 3 2 2 2 2 2 3" xfId="787"/>
    <cellStyle name="Обычный 2 3 2 2 2 2 3" xfId="374"/>
    <cellStyle name="Обычный 2 3 2 2 2 2 3 2" xfId="1476"/>
    <cellStyle name="Обычный 2 3 2 2 2 2 3 3" xfId="925"/>
    <cellStyle name="Обычный 2 3 2 2 2 2 4" xfId="509"/>
    <cellStyle name="Обычный 2 3 2 2 2 2 4 2" xfId="1611"/>
    <cellStyle name="Обычный 2 3 2 2 2 2 4 3" xfId="1060"/>
    <cellStyle name="Обычный 2 3 2 2 2 2 5" xfId="1199"/>
    <cellStyle name="Обычный 2 3 2 2 2 2 6" xfId="648"/>
    <cellStyle name="Обычный 2 3 2 2 2 3" xfId="185"/>
    <cellStyle name="Обычный 2 3 2 2 2 3 2" xfId="1286"/>
    <cellStyle name="Обычный 2 3 2 2 2 3 3" xfId="735"/>
    <cellStyle name="Обычный 2 3 2 2 2 4" xfId="322"/>
    <cellStyle name="Обычный 2 3 2 2 2 4 2" xfId="1424"/>
    <cellStyle name="Обычный 2 3 2 2 2 4 3" xfId="873"/>
    <cellStyle name="Обычный 2 3 2 2 2 5" xfId="457"/>
    <cellStyle name="Обычный 2 3 2 2 2 5 2" xfId="1559"/>
    <cellStyle name="Обычный 2 3 2 2 2 5 3" xfId="1008"/>
    <cellStyle name="Обычный 2 3 2 2 2 6" xfId="1147"/>
    <cellStyle name="Обычный 2 3 2 2 2 7" xfId="596"/>
    <cellStyle name="Обычный 2 3 2 2 3" xfId="80"/>
    <cellStyle name="Обычный 2 3 2 2 3 2" xfId="238"/>
    <cellStyle name="Обычный 2 3 2 2 3 2 2" xfId="1339"/>
    <cellStyle name="Обычный 2 3 2 2 3 2 3" xfId="788"/>
    <cellStyle name="Обычный 2 3 2 2 3 3" xfId="375"/>
    <cellStyle name="Обычный 2 3 2 2 3 3 2" xfId="1477"/>
    <cellStyle name="Обычный 2 3 2 2 3 3 3" xfId="926"/>
    <cellStyle name="Обычный 2 3 2 2 3 4" xfId="510"/>
    <cellStyle name="Обычный 2 3 2 2 3 4 2" xfId="1612"/>
    <cellStyle name="Обычный 2 3 2 2 3 4 3" xfId="1061"/>
    <cellStyle name="Обычный 2 3 2 2 3 5" xfId="1200"/>
    <cellStyle name="Обычный 2 3 2 2 3 6" xfId="649"/>
    <cellStyle name="Обычный 2 3 2 2 4" xfId="184"/>
    <cellStyle name="Обычный 2 3 2 2 4 2" xfId="1285"/>
    <cellStyle name="Обычный 2 3 2 2 4 3" xfId="734"/>
    <cellStyle name="Обычный 2 3 2 2 5" xfId="321"/>
    <cellStyle name="Обычный 2 3 2 2 5 2" xfId="1423"/>
    <cellStyle name="Обычный 2 3 2 2 5 3" xfId="872"/>
    <cellStyle name="Обычный 2 3 2 2 6" xfId="456"/>
    <cellStyle name="Обычный 2 3 2 2 6 2" xfId="1558"/>
    <cellStyle name="Обычный 2 3 2 2 6 3" xfId="1007"/>
    <cellStyle name="Обычный 2 3 2 2 7" xfId="1146"/>
    <cellStyle name="Обычный 2 3 2 2 8" xfId="595"/>
    <cellStyle name="Обычный 2 3 2 3" xfId="22"/>
    <cellStyle name="Обычный 2 3 2 3 2" xfId="81"/>
    <cellStyle name="Обычный 2 3 2 3 2 2" xfId="239"/>
    <cellStyle name="Обычный 2 3 2 3 2 2 2" xfId="1340"/>
    <cellStyle name="Обычный 2 3 2 3 2 2 3" xfId="789"/>
    <cellStyle name="Обычный 2 3 2 3 2 3" xfId="376"/>
    <cellStyle name="Обычный 2 3 2 3 2 3 2" xfId="1478"/>
    <cellStyle name="Обычный 2 3 2 3 2 3 3" xfId="927"/>
    <cellStyle name="Обычный 2 3 2 3 2 4" xfId="511"/>
    <cellStyle name="Обычный 2 3 2 3 2 4 2" xfId="1613"/>
    <cellStyle name="Обычный 2 3 2 3 2 4 3" xfId="1062"/>
    <cellStyle name="Обычный 2 3 2 3 2 5" xfId="1201"/>
    <cellStyle name="Обычный 2 3 2 3 2 6" xfId="650"/>
    <cellStyle name="Обычный 2 3 2 3 3" xfId="186"/>
    <cellStyle name="Обычный 2 3 2 3 3 2" xfId="1287"/>
    <cellStyle name="Обычный 2 3 2 3 3 3" xfId="736"/>
    <cellStyle name="Обычный 2 3 2 3 4" xfId="323"/>
    <cellStyle name="Обычный 2 3 2 3 4 2" xfId="1425"/>
    <cellStyle name="Обычный 2 3 2 3 4 3" xfId="874"/>
    <cellStyle name="Обычный 2 3 2 3 5" xfId="458"/>
    <cellStyle name="Обычный 2 3 2 3 5 2" xfId="1560"/>
    <cellStyle name="Обычный 2 3 2 3 5 3" xfId="1009"/>
    <cellStyle name="Обычный 2 3 2 3 6" xfId="1148"/>
    <cellStyle name="Обычный 2 3 2 3 7" xfId="597"/>
    <cellStyle name="Обычный 2 3 2 4" xfId="82"/>
    <cellStyle name="Обычный 2 3 2 4 2" xfId="240"/>
    <cellStyle name="Обычный 2 3 2 4 2 2" xfId="1341"/>
    <cellStyle name="Обычный 2 3 2 4 2 3" xfId="790"/>
    <cellStyle name="Обычный 2 3 2 4 3" xfId="377"/>
    <cellStyle name="Обычный 2 3 2 4 3 2" xfId="1479"/>
    <cellStyle name="Обычный 2 3 2 4 3 3" xfId="928"/>
    <cellStyle name="Обычный 2 3 2 4 4" xfId="512"/>
    <cellStyle name="Обычный 2 3 2 4 4 2" xfId="1614"/>
    <cellStyle name="Обычный 2 3 2 4 4 3" xfId="1063"/>
    <cellStyle name="Обычный 2 3 2 4 5" xfId="1202"/>
    <cellStyle name="Обычный 2 3 2 4 6" xfId="651"/>
    <cellStyle name="Обычный 2 3 2 5" xfId="83"/>
    <cellStyle name="Обычный 2 3 2 5 2" xfId="241"/>
    <cellStyle name="Обычный 2 3 2 5 2 2" xfId="1342"/>
    <cellStyle name="Обычный 2 3 2 5 2 3" xfId="791"/>
    <cellStyle name="Обычный 2 3 2 5 3" xfId="378"/>
    <cellStyle name="Обычный 2 3 2 5 3 2" xfId="1480"/>
    <cellStyle name="Обычный 2 3 2 5 3 3" xfId="929"/>
    <cellStyle name="Обычный 2 3 2 5 4" xfId="513"/>
    <cellStyle name="Обычный 2 3 2 5 4 2" xfId="1615"/>
    <cellStyle name="Обычный 2 3 2 5 4 3" xfId="1064"/>
    <cellStyle name="Обычный 2 3 2 5 5" xfId="1203"/>
    <cellStyle name="Обычный 2 3 2 5 6" xfId="652"/>
    <cellStyle name="Обычный 2 3 2 6" xfId="183"/>
    <cellStyle name="Обычный 2 3 2 6 2" xfId="1284"/>
    <cellStyle name="Обычный 2 3 2 6 3" xfId="733"/>
    <cellStyle name="Обычный 2 3 2 7" xfId="320"/>
    <cellStyle name="Обычный 2 3 2 7 2" xfId="1422"/>
    <cellStyle name="Обычный 2 3 2 7 3" xfId="871"/>
    <cellStyle name="Обычный 2 3 2 8" xfId="455"/>
    <cellStyle name="Обычный 2 3 2 8 2" xfId="1557"/>
    <cellStyle name="Обычный 2 3 2 8 3" xfId="1006"/>
    <cellStyle name="Обычный 2 3 2 9" xfId="1145"/>
    <cellStyle name="Обычный 2 3 3" xfId="23"/>
    <cellStyle name="Обычный 2 3 3 2" xfId="24"/>
    <cellStyle name="Обычный 2 3 3 2 2" xfId="84"/>
    <cellStyle name="Обычный 2 3 3 2 2 2" xfId="242"/>
    <cellStyle name="Обычный 2 3 3 2 2 2 2" xfId="1343"/>
    <cellStyle name="Обычный 2 3 3 2 2 2 3" xfId="792"/>
    <cellStyle name="Обычный 2 3 3 2 2 3" xfId="379"/>
    <cellStyle name="Обычный 2 3 3 2 2 3 2" xfId="1481"/>
    <cellStyle name="Обычный 2 3 3 2 2 3 3" xfId="930"/>
    <cellStyle name="Обычный 2 3 3 2 2 4" xfId="514"/>
    <cellStyle name="Обычный 2 3 3 2 2 4 2" xfId="1616"/>
    <cellStyle name="Обычный 2 3 3 2 2 4 3" xfId="1065"/>
    <cellStyle name="Обычный 2 3 3 2 2 5" xfId="1204"/>
    <cellStyle name="Обычный 2 3 3 2 2 6" xfId="653"/>
    <cellStyle name="Обычный 2 3 3 2 3" xfId="188"/>
    <cellStyle name="Обычный 2 3 3 2 3 2" xfId="1289"/>
    <cellStyle name="Обычный 2 3 3 2 3 3" xfId="738"/>
    <cellStyle name="Обычный 2 3 3 2 4" xfId="325"/>
    <cellStyle name="Обычный 2 3 3 2 4 2" xfId="1427"/>
    <cellStyle name="Обычный 2 3 3 2 4 3" xfId="876"/>
    <cellStyle name="Обычный 2 3 3 2 5" xfId="460"/>
    <cellStyle name="Обычный 2 3 3 2 5 2" xfId="1562"/>
    <cellStyle name="Обычный 2 3 3 2 5 3" xfId="1011"/>
    <cellStyle name="Обычный 2 3 3 2 6" xfId="1150"/>
    <cellStyle name="Обычный 2 3 3 2 7" xfId="599"/>
    <cellStyle name="Обычный 2 3 3 3" xfId="85"/>
    <cellStyle name="Обычный 2 3 3 3 2" xfId="243"/>
    <cellStyle name="Обычный 2 3 3 3 2 2" xfId="1344"/>
    <cellStyle name="Обычный 2 3 3 3 2 3" xfId="793"/>
    <cellStyle name="Обычный 2 3 3 3 3" xfId="380"/>
    <cellStyle name="Обычный 2 3 3 3 3 2" xfId="1482"/>
    <cellStyle name="Обычный 2 3 3 3 3 3" xfId="931"/>
    <cellStyle name="Обычный 2 3 3 3 4" xfId="515"/>
    <cellStyle name="Обычный 2 3 3 3 4 2" xfId="1617"/>
    <cellStyle name="Обычный 2 3 3 3 4 3" xfId="1066"/>
    <cellStyle name="Обычный 2 3 3 3 5" xfId="1205"/>
    <cellStyle name="Обычный 2 3 3 3 6" xfId="654"/>
    <cellStyle name="Обычный 2 3 3 4" xfId="187"/>
    <cellStyle name="Обычный 2 3 3 4 2" xfId="1288"/>
    <cellStyle name="Обычный 2 3 3 4 3" xfId="737"/>
    <cellStyle name="Обычный 2 3 3 5" xfId="324"/>
    <cellStyle name="Обычный 2 3 3 5 2" xfId="1426"/>
    <cellStyle name="Обычный 2 3 3 5 3" xfId="875"/>
    <cellStyle name="Обычный 2 3 3 6" xfId="459"/>
    <cellStyle name="Обычный 2 3 3 6 2" xfId="1561"/>
    <cellStyle name="Обычный 2 3 3 6 3" xfId="1010"/>
    <cellStyle name="Обычный 2 3 3 7" xfId="1149"/>
    <cellStyle name="Обычный 2 3 3 8" xfId="598"/>
    <cellStyle name="Обычный 2 3 4" xfId="25"/>
    <cellStyle name="Обычный 2 3 4 2" xfId="86"/>
    <cellStyle name="Обычный 2 3 4 2 2" xfId="244"/>
    <cellStyle name="Обычный 2 3 4 2 2 2" xfId="1345"/>
    <cellStyle name="Обычный 2 3 4 2 2 3" xfId="794"/>
    <cellStyle name="Обычный 2 3 4 2 3" xfId="381"/>
    <cellStyle name="Обычный 2 3 4 2 3 2" xfId="1483"/>
    <cellStyle name="Обычный 2 3 4 2 3 3" xfId="932"/>
    <cellStyle name="Обычный 2 3 4 2 4" xfId="516"/>
    <cellStyle name="Обычный 2 3 4 2 4 2" xfId="1618"/>
    <cellStyle name="Обычный 2 3 4 2 4 3" xfId="1067"/>
    <cellStyle name="Обычный 2 3 4 2 5" xfId="1206"/>
    <cellStyle name="Обычный 2 3 4 2 6" xfId="655"/>
    <cellStyle name="Обычный 2 3 4 3" xfId="189"/>
    <cellStyle name="Обычный 2 3 4 3 2" xfId="1290"/>
    <cellStyle name="Обычный 2 3 4 3 3" xfId="739"/>
    <cellStyle name="Обычный 2 3 4 4" xfId="326"/>
    <cellStyle name="Обычный 2 3 4 4 2" xfId="1428"/>
    <cellStyle name="Обычный 2 3 4 4 3" xfId="877"/>
    <cellStyle name="Обычный 2 3 4 5" xfId="461"/>
    <cellStyle name="Обычный 2 3 4 5 2" xfId="1563"/>
    <cellStyle name="Обычный 2 3 4 5 3" xfId="1012"/>
    <cellStyle name="Обычный 2 3 4 6" xfId="1151"/>
    <cellStyle name="Обычный 2 3 4 7" xfId="600"/>
    <cellStyle name="Обычный 2 3 5" xfId="87"/>
    <cellStyle name="Обычный 2 3 5 2" xfId="245"/>
    <cellStyle name="Обычный 2 3 5 2 2" xfId="1346"/>
    <cellStyle name="Обычный 2 3 5 2 3" xfId="795"/>
    <cellStyle name="Обычный 2 3 5 3" xfId="382"/>
    <cellStyle name="Обычный 2 3 5 3 2" xfId="1484"/>
    <cellStyle name="Обычный 2 3 5 3 3" xfId="933"/>
    <cellStyle name="Обычный 2 3 5 4" xfId="517"/>
    <cellStyle name="Обычный 2 3 5 4 2" xfId="1619"/>
    <cellStyle name="Обычный 2 3 5 4 3" xfId="1068"/>
    <cellStyle name="Обычный 2 3 5 5" xfId="1207"/>
    <cellStyle name="Обычный 2 3 5 6" xfId="656"/>
    <cellStyle name="Обычный 2 3 6" xfId="88"/>
    <cellStyle name="Обычный 2 3 6 2" xfId="246"/>
    <cellStyle name="Обычный 2 3 6 2 2" xfId="1347"/>
    <cellStyle name="Обычный 2 3 6 2 3" xfId="796"/>
    <cellStyle name="Обычный 2 3 6 3" xfId="383"/>
    <cellStyle name="Обычный 2 3 6 3 2" xfId="1485"/>
    <cellStyle name="Обычный 2 3 6 3 3" xfId="934"/>
    <cellStyle name="Обычный 2 3 6 4" xfId="518"/>
    <cellStyle name="Обычный 2 3 6 4 2" xfId="1620"/>
    <cellStyle name="Обычный 2 3 6 4 3" xfId="1069"/>
    <cellStyle name="Обычный 2 3 6 5" xfId="1208"/>
    <cellStyle name="Обычный 2 3 6 6" xfId="657"/>
    <cellStyle name="Обычный 2 3 7" xfId="161"/>
    <cellStyle name="Обычный 2 3 8" xfId="182"/>
    <cellStyle name="Обычный 2 3 8 2" xfId="1283"/>
    <cellStyle name="Обычный 2 3 8 3" xfId="732"/>
    <cellStyle name="Обычный 2 3 9" xfId="319"/>
    <cellStyle name="Обычный 2 3 9 2" xfId="1421"/>
    <cellStyle name="Обычный 2 3 9 3" xfId="870"/>
    <cellStyle name="Обычный 2 4" xfId="26"/>
    <cellStyle name="Обычный 2 4 10" xfId="601"/>
    <cellStyle name="Обычный 2 4 2" xfId="27"/>
    <cellStyle name="Обычный 2 4 2 2" xfId="28"/>
    <cellStyle name="Обычный 2 4 2 2 2" xfId="89"/>
    <cellStyle name="Обычный 2 4 2 2 2 2" xfId="247"/>
    <cellStyle name="Обычный 2 4 2 2 2 2 2" xfId="1348"/>
    <cellStyle name="Обычный 2 4 2 2 2 2 3" xfId="797"/>
    <cellStyle name="Обычный 2 4 2 2 2 3" xfId="384"/>
    <cellStyle name="Обычный 2 4 2 2 2 3 2" xfId="1486"/>
    <cellStyle name="Обычный 2 4 2 2 2 3 3" xfId="935"/>
    <cellStyle name="Обычный 2 4 2 2 2 4" xfId="519"/>
    <cellStyle name="Обычный 2 4 2 2 2 4 2" xfId="1621"/>
    <cellStyle name="Обычный 2 4 2 2 2 4 3" xfId="1070"/>
    <cellStyle name="Обычный 2 4 2 2 2 5" xfId="1209"/>
    <cellStyle name="Обычный 2 4 2 2 2 6" xfId="658"/>
    <cellStyle name="Обычный 2 4 2 2 3" xfId="192"/>
    <cellStyle name="Обычный 2 4 2 2 3 2" xfId="1293"/>
    <cellStyle name="Обычный 2 4 2 2 3 3" xfId="742"/>
    <cellStyle name="Обычный 2 4 2 2 4" xfId="329"/>
    <cellStyle name="Обычный 2 4 2 2 4 2" xfId="1431"/>
    <cellStyle name="Обычный 2 4 2 2 4 3" xfId="880"/>
    <cellStyle name="Обычный 2 4 2 2 5" xfId="464"/>
    <cellStyle name="Обычный 2 4 2 2 5 2" xfId="1566"/>
    <cellStyle name="Обычный 2 4 2 2 5 3" xfId="1015"/>
    <cellStyle name="Обычный 2 4 2 2 6" xfId="1154"/>
    <cellStyle name="Обычный 2 4 2 2 7" xfId="603"/>
    <cellStyle name="Обычный 2 4 2 3" xfId="90"/>
    <cellStyle name="Обычный 2 4 2 3 2" xfId="248"/>
    <cellStyle name="Обычный 2 4 2 3 2 2" xfId="1349"/>
    <cellStyle name="Обычный 2 4 2 3 2 3" xfId="798"/>
    <cellStyle name="Обычный 2 4 2 3 3" xfId="385"/>
    <cellStyle name="Обычный 2 4 2 3 3 2" xfId="1487"/>
    <cellStyle name="Обычный 2 4 2 3 3 3" xfId="936"/>
    <cellStyle name="Обычный 2 4 2 3 4" xfId="520"/>
    <cellStyle name="Обычный 2 4 2 3 4 2" xfId="1622"/>
    <cellStyle name="Обычный 2 4 2 3 4 3" xfId="1071"/>
    <cellStyle name="Обычный 2 4 2 3 5" xfId="1210"/>
    <cellStyle name="Обычный 2 4 2 3 6" xfId="659"/>
    <cellStyle name="Обычный 2 4 2 4" xfId="191"/>
    <cellStyle name="Обычный 2 4 2 4 2" xfId="1292"/>
    <cellStyle name="Обычный 2 4 2 4 3" xfId="741"/>
    <cellStyle name="Обычный 2 4 2 5" xfId="328"/>
    <cellStyle name="Обычный 2 4 2 5 2" xfId="1430"/>
    <cellStyle name="Обычный 2 4 2 5 3" xfId="879"/>
    <cellStyle name="Обычный 2 4 2 6" xfId="463"/>
    <cellStyle name="Обычный 2 4 2 6 2" xfId="1565"/>
    <cellStyle name="Обычный 2 4 2 6 3" xfId="1014"/>
    <cellStyle name="Обычный 2 4 2 7" xfId="1153"/>
    <cellStyle name="Обычный 2 4 2 8" xfId="602"/>
    <cellStyle name="Обычный 2 4 3" xfId="29"/>
    <cellStyle name="Обычный 2 4 3 2" xfId="91"/>
    <cellStyle name="Обычный 2 4 3 2 2" xfId="249"/>
    <cellStyle name="Обычный 2 4 3 2 2 2" xfId="1350"/>
    <cellStyle name="Обычный 2 4 3 2 2 3" xfId="799"/>
    <cellStyle name="Обычный 2 4 3 2 3" xfId="386"/>
    <cellStyle name="Обычный 2 4 3 2 3 2" xfId="1488"/>
    <cellStyle name="Обычный 2 4 3 2 3 3" xfId="937"/>
    <cellStyle name="Обычный 2 4 3 2 4" xfId="521"/>
    <cellStyle name="Обычный 2 4 3 2 4 2" xfId="1623"/>
    <cellStyle name="Обычный 2 4 3 2 4 3" xfId="1072"/>
    <cellStyle name="Обычный 2 4 3 2 5" xfId="1211"/>
    <cellStyle name="Обычный 2 4 3 2 6" xfId="660"/>
    <cellStyle name="Обычный 2 4 3 3" xfId="193"/>
    <cellStyle name="Обычный 2 4 3 3 2" xfId="1294"/>
    <cellStyle name="Обычный 2 4 3 3 3" xfId="743"/>
    <cellStyle name="Обычный 2 4 3 4" xfId="330"/>
    <cellStyle name="Обычный 2 4 3 4 2" xfId="1432"/>
    <cellStyle name="Обычный 2 4 3 4 3" xfId="881"/>
    <cellStyle name="Обычный 2 4 3 5" xfId="465"/>
    <cellStyle name="Обычный 2 4 3 5 2" xfId="1567"/>
    <cellStyle name="Обычный 2 4 3 5 3" xfId="1016"/>
    <cellStyle name="Обычный 2 4 3 6" xfId="1155"/>
    <cellStyle name="Обычный 2 4 3 7" xfId="604"/>
    <cellStyle name="Обычный 2 4 4" xfId="92"/>
    <cellStyle name="Обычный 2 4 4 2" xfId="250"/>
    <cellStyle name="Обычный 2 4 4 2 2" xfId="1351"/>
    <cellStyle name="Обычный 2 4 4 2 3" xfId="800"/>
    <cellStyle name="Обычный 2 4 4 3" xfId="387"/>
    <cellStyle name="Обычный 2 4 4 3 2" xfId="1489"/>
    <cellStyle name="Обычный 2 4 4 3 3" xfId="938"/>
    <cellStyle name="Обычный 2 4 4 4" xfId="522"/>
    <cellStyle name="Обычный 2 4 4 4 2" xfId="1624"/>
    <cellStyle name="Обычный 2 4 4 4 3" xfId="1073"/>
    <cellStyle name="Обычный 2 4 4 5" xfId="1212"/>
    <cellStyle name="Обычный 2 4 4 6" xfId="661"/>
    <cellStyle name="Обычный 2 4 5" xfId="93"/>
    <cellStyle name="Обычный 2 4 5 2" xfId="251"/>
    <cellStyle name="Обычный 2 4 5 2 2" xfId="1352"/>
    <cellStyle name="Обычный 2 4 5 2 3" xfId="801"/>
    <cellStyle name="Обычный 2 4 5 3" xfId="388"/>
    <cellStyle name="Обычный 2 4 5 3 2" xfId="1490"/>
    <cellStyle name="Обычный 2 4 5 3 3" xfId="939"/>
    <cellStyle name="Обычный 2 4 5 4" xfId="523"/>
    <cellStyle name="Обычный 2 4 5 4 2" xfId="1625"/>
    <cellStyle name="Обычный 2 4 5 4 3" xfId="1074"/>
    <cellStyle name="Обычный 2 4 5 5" xfId="1213"/>
    <cellStyle name="Обычный 2 4 5 6" xfId="662"/>
    <cellStyle name="Обычный 2 4 6" xfId="190"/>
    <cellStyle name="Обычный 2 4 6 2" xfId="1291"/>
    <cellStyle name="Обычный 2 4 6 3" xfId="740"/>
    <cellStyle name="Обычный 2 4 7" xfId="327"/>
    <cellStyle name="Обычный 2 4 7 2" xfId="1429"/>
    <cellStyle name="Обычный 2 4 7 3" xfId="878"/>
    <cellStyle name="Обычный 2 4 8" xfId="462"/>
    <cellStyle name="Обычный 2 4 8 2" xfId="1564"/>
    <cellStyle name="Обычный 2 4 8 3" xfId="1013"/>
    <cellStyle name="Обычный 2 4 9" xfId="1152"/>
    <cellStyle name="Обычный 2 5" xfId="30"/>
    <cellStyle name="Обычный 2 5 2" xfId="31"/>
    <cellStyle name="Обычный 2 5 2 2" xfId="94"/>
    <cellStyle name="Обычный 2 5 2 2 2" xfId="252"/>
    <cellStyle name="Обычный 2 5 2 2 2 2" xfId="1353"/>
    <cellStyle name="Обычный 2 5 2 2 2 3" xfId="802"/>
    <cellStyle name="Обычный 2 5 2 2 3" xfId="389"/>
    <cellStyle name="Обычный 2 5 2 2 3 2" xfId="1491"/>
    <cellStyle name="Обычный 2 5 2 2 3 3" xfId="940"/>
    <cellStyle name="Обычный 2 5 2 2 4" xfId="524"/>
    <cellStyle name="Обычный 2 5 2 2 4 2" xfId="1626"/>
    <cellStyle name="Обычный 2 5 2 2 4 3" xfId="1075"/>
    <cellStyle name="Обычный 2 5 2 2 5" xfId="1214"/>
    <cellStyle name="Обычный 2 5 2 2 6" xfId="663"/>
    <cellStyle name="Обычный 2 5 2 3" xfId="195"/>
    <cellStyle name="Обычный 2 5 2 3 2" xfId="1296"/>
    <cellStyle name="Обычный 2 5 2 3 3" xfId="745"/>
    <cellStyle name="Обычный 2 5 2 4" xfId="332"/>
    <cellStyle name="Обычный 2 5 2 4 2" xfId="1434"/>
    <cellStyle name="Обычный 2 5 2 4 3" xfId="883"/>
    <cellStyle name="Обычный 2 5 2 5" xfId="467"/>
    <cellStyle name="Обычный 2 5 2 5 2" xfId="1569"/>
    <cellStyle name="Обычный 2 5 2 5 3" xfId="1018"/>
    <cellStyle name="Обычный 2 5 2 6" xfId="1157"/>
    <cellStyle name="Обычный 2 5 2 7" xfId="606"/>
    <cellStyle name="Обычный 2 5 3" xfId="95"/>
    <cellStyle name="Обычный 2 5 3 2" xfId="253"/>
    <cellStyle name="Обычный 2 5 3 2 2" xfId="1354"/>
    <cellStyle name="Обычный 2 5 3 2 3" xfId="803"/>
    <cellStyle name="Обычный 2 5 3 3" xfId="390"/>
    <cellStyle name="Обычный 2 5 3 3 2" xfId="1492"/>
    <cellStyle name="Обычный 2 5 3 3 3" xfId="941"/>
    <cellStyle name="Обычный 2 5 3 4" xfId="525"/>
    <cellStyle name="Обычный 2 5 3 4 2" xfId="1627"/>
    <cellStyle name="Обычный 2 5 3 4 3" xfId="1076"/>
    <cellStyle name="Обычный 2 5 3 5" xfId="1215"/>
    <cellStyle name="Обычный 2 5 3 6" xfId="664"/>
    <cellStyle name="Обычный 2 5 4" xfId="194"/>
    <cellStyle name="Обычный 2 5 4 2" xfId="1295"/>
    <cellStyle name="Обычный 2 5 4 3" xfId="744"/>
    <cellStyle name="Обычный 2 5 5" xfId="331"/>
    <cellStyle name="Обычный 2 5 5 2" xfId="1433"/>
    <cellStyle name="Обычный 2 5 5 3" xfId="882"/>
    <cellStyle name="Обычный 2 5 6" xfId="466"/>
    <cellStyle name="Обычный 2 5 6 2" xfId="1568"/>
    <cellStyle name="Обычный 2 5 6 3" xfId="1017"/>
    <cellStyle name="Обычный 2 5 7" xfId="1156"/>
    <cellStyle name="Обычный 2 5 8" xfId="605"/>
    <cellStyle name="Обычный 2 6" xfId="32"/>
    <cellStyle name="Обычный 2 6 2" xfId="96"/>
    <cellStyle name="Обычный 2 6 2 2" xfId="254"/>
    <cellStyle name="Обычный 2 6 2 2 2" xfId="1355"/>
    <cellStyle name="Обычный 2 6 2 2 3" xfId="804"/>
    <cellStyle name="Обычный 2 6 2 3" xfId="391"/>
    <cellStyle name="Обычный 2 6 2 3 2" xfId="1493"/>
    <cellStyle name="Обычный 2 6 2 3 3" xfId="942"/>
    <cellStyle name="Обычный 2 6 2 4" xfId="526"/>
    <cellStyle name="Обычный 2 6 2 4 2" xfId="1628"/>
    <cellStyle name="Обычный 2 6 2 4 3" xfId="1077"/>
    <cellStyle name="Обычный 2 6 2 5" xfId="1216"/>
    <cellStyle name="Обычный 2 6 2 6" xfId="665"/>
    <cellStyle name="Обычный 2 6 3" xfId="196"/>
    <cellStyle name="Обычный 2 6 3 2" xfId="1297"/>
    <cellStyle name="Обычный 2 6 3 3" xfId="746"/>
    <cellStyle name="Обычный 2 6 4" xfId="333"/>
    <cellStyle name="Обычный 2 6 4 2" xfId="1435"/>
    <cellStyle name="Обычный 2 6 4 3" xfId="884"/>
    <cellStyle name="Обычный 2 6 5" xfId="468"/>
    <cellStyle name="Обычный 2 6 5 2" xfId="1570"/>
    <cellStyle name="Обычный 2 6 5 3" xfId="1019"/>
    <cellStyle name="Обычный 2 6 6" xfId="1158"/>
    <cellStyle name="Обычный 2 6 7" xfId="607"/>
    <cellStyle name="Обычный 2 7" xfId="97"/>
    <cellStyle name="Обычный 2 7 2" xfId="255"/>
    <cellStyle name="Обычный 2 7 2 2" xfId="1356"/>
    <cellStyle name="Обычный 2 7 2 3" xfId="805"/>
    <cellStyle name="Обычный 2 7 3" xfId="392"/>
    <cellStyle name="Обычный 2 7 3 2" xfId="1494"/>
    <cellStyle name="Обычный 2 7 3 3" xfId="943"/>
    <cellStyle name="Обычный 2 7 4" xfId="527"/>
    <cellStyle name="Обычный 2 7 4 2" xfId="1629"/>
    <cellStyle name="Обычный 2 7 4 3" xfId="1078"/>
    <cellStyle name="Обычный 2 7 5" xfId="1217"/>
    <cellStyle name="Обычный 2 7 6" xfId="666"/>
    <cellStyle name="Обычный 2 8" xfId="98"/>
    <cellStyle name="Обычный 2 8 2" xfId="256"/>
    <cellStyle name="Обычный 2 8 2 2" xfId="1357"/>
    <cellStyle name="Обычный 2 8 2 3" xfId="806"/>
    <cellStyle name="Обычный 2 8 3" xfId="393"/>
    <cellStyle name="Обычный 2 8 3 2" xfId="1495"/>
    <cellStyle name="Обычный 2 8 3 3" xfId="944"/>
    <cellStyle name="Обычный 2 8 4" xfId="528"/>
    <cellStyle name="Обычный 2 8 4 2" xfId="1630"/>
    <cellStyle name="Обычный 2 8 4 3" xfId="1079"/>
    <cellStyle name="Обычный 2 8 5" xfId="1218"/>
    <cellStyle name="Обычный 2 8 6" xfId="667"/>
    <cellStyle name="Обычный 2 9" xfId="177"/>
    <cellStyle name="Обычный 3" xfId="33"/>
    <cellStyle name="Обычный 3 2" xfId="156"/>
    <cellStyle name="Обычный 3 2 2" xfId="307"/>
    <cellStyle name="Обычный 3 2 2 2" xfId="1409"/>
    <cellStyle name="Обычный 3 2 2 3" xfId="858"/>
    <cellStyle name="Обычный 3 2 3" xfId="445"/>
    <cellStyle name="Обычный 3 2 3 2" xfId="1547"/>
    <cellStyle name="Обычный 3 2 3 3" xfId="996"/>
    <cellStyle name="Обычный 3 2 4" xfId="581"/>
    <cellStyle name="Обычный 3 2 4 2" xfId="1683"/>
    <cellStyle name="Обычный 3 2 4 3" xfId="1132"/>
    <cellStyle name="Обычный 3 2 5" xfId="1270"/>
    <cellStyle name="Обычный 3 2 6" xfId="719"/>
    <cellStyle name="Обычный 3 3" xfId="178"/>
    <cellStyle name="Обычный 4" xfId="34"/>
    <cellStyle name="Обычный 4 2" xfId="157"/>
    <cellStyle name="Обычный 4 2 2" xfId="2"/>
    <cellStyle name="Обычный 4 2 2 2" xfId="171"/>
    <cellStyle name="Обычный 4 3" xfId="179"/>
    <cellStyle name="Обычный 5" xfId="35"/>
    <cellStyle name="Обычный 5 2" xfId="36"/>
    <cellStyle name="Обычный 5 3" xfId="159"/>
    <cellStyle name="Обычный 5 3 2" xfId="308"/>
    <cellStyle name="Обычный 5 3 2 2" xfId="1410"/>
    <cellStyle name="Обычный 5 3 2 3" xfId="859"/>
    <cellStyle name="Обычный 5 3 3" xfId="446"/>
    <cellStyle name="Обычный 5 3 3 2" xfId="1548"/>
    <cellStyle name="Обычный 5 3 3 3" xfId="997"/>
    <cellStyle name="Обычный 5 3 4" xfId="582"/>
    <cellStyle name="Обычный 5 3 4 2" xfId="1684"/>
    <cellStyle name="Обычный 5 3 4 3" xfId="1133"/>
    <cellStyle name="Обычный 5 3 5" xfId="1271"/>
    <cellStyle name="Обычный 5 3 6" xfId="720"/>
    <cellStyle name="Обычный 6" xfId="37"/>
    <cellStyle name="Обычный 6 2" xfId="160"/>
    <cellStyle name="Обычный 6 2 2" xfId="309"/>
    <cellStyle name="Обычный 6 2 2 2" xfId="1411"/>
    <cellStyle name="Обычный 6 2 2 3" xfId="860"/>
    <cellStyle name="Обычный 6 2 3" xfId="447"/>
    <cellStyle name="Обычный 6 2 3 2" xfId="1549"/>
    <cellStyle name="Обычный 6 2 3 3" xfId="998"/>
    <cellStyle name="Обычный 6 2 4" xfId="583"/>
    <cellStyle name="Обычный 6 2 4 2" xfId="1685"/>
    <cellStyle name="Обычный 6 2 4 3" xfId="1134"/>
    <cellStyle name="Обычный 6 2 5" xfId="1272"/>
    <cellStyle name="Обычный 6 2 6" xfId="721"/>
    <cellStyle name="Обычный 7" xfId="38"/>
    <cellStyle name="Обычный 7 2" xfId="162"/>
    <cellStyle name="Обычный 8" xfId="39"/>
    <cellStyle name="Обычный 8 10" xfId="1159"/>
    <cellStyle name="Обычный 8 11" xfId="608"/>
    <cellStyle name="Обычный 8 2" xfId="40"/>
    <cellStyle name="Обычный 8 2 10" xfId="609"/>
    <cellStyle name="Обычный 8 2 2" xfId="41"/>
    <cellStyle name="Обычный 8 2 2 2" xfId="42"/>
    <cellStyle name="Обычный 8 2 2 2 2" xfId="99"/>
    <cellStyle name="Обычный 8 2 2 2 2 2" xfId="257"/>
    <cellStyle name="Обычный 8 2 2 2 2 2 2" xfId="1358"/>
    <cellStyle name="Обычный 8 2 2 2 2 2 3" xfId="807"/>
    <cellStyle name="Обычный 8 2 2 2 2 3" xfId="394"/>
    <cellStyle name="Обычный 8 2 2 2 2 3 2" xfId="1496"/>
    <cellStyle name="Обычный 8 2 2 2 2 3 3" xfId="945"/>
    <cellStyle name="Обычный 8 2 2 2 2 4" xfId="529"/>
    <cellStyle name="Обычный 8 2 2 2 2 4 2" xfId="1631"/>
    <cellStyle name="Обычный 8 2 2 2 2 4 3" xfId="1080"/>
    <cellStyle name="Обычный 8 2 2 2 2 5" xfId="1219"/>
    <cellStyle name="Обычный 8 2 2 2 2 6" xfId="668"/>
    <cellStyle name="Обычный 8 2 2 2 3" xfId="200"/>
    <cellStyle name="Обычный 8 2 2 2 3 2" xfId="1301"/>
    <cellStyle name="Обычный 8 2 2 2 3 3" xfId="750"/>
    <cellStyle name="Обычный 8 2 2 2 4" xfId="337"/>
    <cellStyle name="Обычный 8 2 2 2 4 2" xfId="1439"/>
    <cellStyle name="Обычный 8 2 2 2 4 3" xfId="888"/>
    <cellStyle name="Обычный 8 2 2 2 5" xfId="472"/>
    <cellStyle name="Обычный 8 2 2 2 5 2" xfId="1574"/>
    <cellStyle name="Обычный 8 2 2 2 5 3" xfId="1023"/>
    <cellStyle name="Обычный 8 2 2 2 6" xfId="1162"/>
    <cellStyle name="Обычный 8 2 2 2 7" xfId="611"/>
    <cellStyle name="Обычный 8 2 2 3" xfId="100"/>
    <cellStyle name="Обычный 8 2 2 3 2" xfId="258"/>
    <cellStyle name="Обычный 8 2 2 3 2 2" xfId="1359"/>
    <cellStyle name="Обычный 8 2 2 3 2 3" xfId="808"/>
    <cellStyle name="Обычный 8 2 2 3 3" xfId="395"/>
    <cellStyle name="Обычный 8 2 2 3 3 2" xfId="1497"/>
    <cellStyle name="Обычный 8 2 2 3 3 3" xfId="946"/>
    <cellStyle name="Обычный 8 2 2 3 4" xfId="530"/>
    <cellStyle name="Обычный 8 2 2 3 4 2" xfId="1632"/>
    <cellStyle name="Обычный 8 2 2 3 4 3" xfId="1081"/>
    <cellStyle name="Обычный 8 2 2 3 5" xfId="1220"/>
    <cellStyle name="Обычный 8 2 2 3 6" xfId="669"/>
    <cellStyle name="Обычный 8 2 2 4" xfId="199"/>
    <cellStyle name="Обычный 8 2 2 4 2" xfId="1300"/>
    <cellStyle name="Обычный 8 2 2 4 3" xfId="749"/>
    <cellStyle name="Обычный 8 2 2 5" xfId="336"/>
    <cellStyle name="Обычный 8 2 2 5 2" xfId="1438"/>
    <cellStyle name="Обычный 8 2 2 5 3" xfId="887"/>
    <cellStyle name="Обычный 8 2 2 6" xfId="471"/>
    <cellStyle name="Обычный 8 2 2 6 2" xfId="1573"/>
    <cellStyle name="Обычный 8 2 2 6 3" xfId="1022"/>
    <cellStyle name="Обычный 8 2 2 7" xfId="1161"/>
    <cellStyle name="Обычный 8 2 2 8" xfId="610"/>
    <cellStyle name="Обычный 8 2 3" xfId="43"/>
    <cellStyle name="Обычный 8 2 3 2" xfId="101"/>
    <cellStyle name="Обычный 8 2 3 2 2" xfId="259"/>
    <cellStyle name="Обычный 8 2 3 2 2 2" xfId="1360"/>
    <cellStyle name="Обычный 8 2 3 2 2 3" xfId="809"/>
    <cellStyle name="Обычный 8 2 3 2 3" xfId="396"/>
    <cellStyle name="Обычный 8 2 3 2 3 2" xfId="1498"/>
    <cellStyle name="Обычный 8 2 3 2 3 3" xfId="947"/>
    <cellStyle name="Обычный 8 2 3 2 4" xfId="531"/>
    <cellStyle name="Обычный 8 2 3 2 4 2" xfId="1633"/>
    <cellStyle name="Обычный 8 2 3 2 4 3" xfId="1082"/>
    <cellStyle name="Обычный 8 2 3 2 5" xfId="1221"/>
    <cellStyle name="Обычный 8 2 3 2 6" xfId="670"/>
    <cellStyle name="Обычный 8 2 3 3" xfId="201"/>
    <cellStyle name="Обычный 8 2 3 3 2" xfId="1302"/>
    <cellStyle name="Обычный 8 2 3 3 3" xfId="751"/>
    <cellStyle name="Обычный 8 2 3 4" xfId="338"/>
    <cellStyle name="Обычный 8 2 3 4 2" xfId="1440"/>
    <cellStyle name="Обычный 8 2 3 4 3" xfId="889"/>
    <cellStyle name="Обычный 8 2 3 5" xfId="473"/>
    <cellStyle name="Обычный 8 2 3 5 2" xfId="1575"/>
    <cellStyle name="Обычный 8 2 3 5 3" xfId="1024"/>
    <cellStyle name="Обычный 8 2 3 6" xfId="1163"/>
    <cellStyle name="Обычный 8 2 3 7" xfId="612"/>
    <cellStyle name="Обычный 8 2 4" xfId="102"/>
    <cellStyle name="Обычный 8 2 4 2" xfId="260"/>
    <cellStyle name="Обычный 8 2 4 2 2" xfId="1361"/>
    <cellStyle name="Обычный 8 2 4 2 3" xfId="810"/>
    <cellStyle name="Обычный 8 2 4 3" xfId="397"/>
    <cellStyle name="Обычный 8 2 4 3 2" xfId="1499"/>
    <cellStyle name="Обычный 8 2 4 3 3" xfId="948"/>
    <cellStyle name="Обычный 8 2 4 4" xfId="532"/>
    <cellStyle name="Обычный 8 2 4 4 2" xfId="1634"/>
    <cellStyle name="Обычный 8 2 4 4 3" xfId="1083"/>
    <cellStyle name="Обычный 8 2 4 5" xfId="1222"/>
    <cellStyle name="Обычный 8 2 4 6" xfId="671"/>
    <cellStyle name="Обычный 8 2 5" xfId="103"/>
    <cellStyle name="Обычный 8 2 5 2" xfId="261"/>
    <cellStyle name="Обычный 8 2 5 2 2" xfId="1362"/>
    <cellStyle name="Обычный 8 2 5 2 3" xfId="811"/>
    <cellStyle name="Обычный 8 2 5 3" xfId="398"/>
    <cellStyle name="Обычный 8 2 5 3 2" xfId="1500"/>
    <cellStyle name="Обычный 8 2 5 3 3" xfId="949"/>
    <cellStyle name="Обычный 8 2 5 4" xfId="533"/>
    <cellStyle name="Обычный 8 2 5 4 2" xfId="1635"/>
    <cellStyle name="Обычный 8 2 5 4 3" xfId="1084"/>
    <cellStyle name="Обычный 8 2 5 5" xfId="1223"/>
    <cellStyle name="Обычный 8 2 5 6" xfId="672"/>
    <cellStyle name="Обычный 8 2 6" xfId="198"/>
    <cellStyle name="Обычный 8 2 6 2" xfId="1299"/>
    <cellStyle name="Обычный 8 2 6 3" xfId="748"/>
    <cellStyle name="Обычный 8 2 7" xfId="335"/>
    <cellStyle name="Обычный 8 2 7 2" xfId="1437"/>
    <cellStyle name="Обычный 8 2 7 3" xfId="886"/>
    <cellStyle name="Обычный 8 2 8" xfId="470"/>
    <cellStyle name="Обычный 8 2 8 2" xfId="1572"/>
    <cellStyle name="Обычный 8 2 8 3" xfId="1021"/>
    <cellStyle name="Обычный 8 2 9" xfId="1160"/>
    <cellStyle name="Обычный 8 3" xfId="44"/>
    <cellStyle name="Обычный 8 3 2" xfId="45"/>
    <cellStyle name="Обычный 8 3 2 2" xfId="104"/>
    <cellStyle name="Обычный 8 3 2 2 2" xfId="262"/>
    <cellStyle name="Обычный 8 3 2 2 2 2" xfId="1363"/>
    <cellStyle name="Обычный 8 3 2 2 2 3" xfId="812"/>
    <cellStyle name="Обычный 8 3 2 2 3" xfId="399"/>
    <cellStyle name="Обычный 8 3 2 2 3 2" xfId="1501"/>
    <cellStyle name="Обычный 8 3 2 2 3 3" xfId="950"/>
    <cellStyle name="Обычный 8 3 2 2 4" xfId="534"/>
    <cellStyle name="Обычный 8 3 2 2 4 2" xfId="1636"/>
    <cellStyle name="Обычный 8 3 2 2 4 3" xfId="1085"/>
    <cellStyle name="Обычный 8 3 2 2 5" xfId="1224"/>
    <cellStyle name="Обычный 8 3 2 2 6" xfId="673"/>
    <cellStyle name="Обычный 8 3 2 3" xfId="203"/>
    <cellStyle name="Обычный 8 3 2 3 2" xfId="1304"/>
    <cellStyle name="Обычный 8 3 2 3 3" xfId="753"/>
    <cellStyle name="Обычный 8 3 2 4" xfId="340"/>
    <cellStyle name="Обычный 8 3 2 4 2" xfId="1442"/>
    <cellStyle name="Обычный 8 3 2 4 3" xfId="891"/>
    <cellStyle name="Обычный 8 3 2 5" xfId="475"/>
    <cellStyle name="Обычный 8 3 2 5 2" xfId="1577"/>
    <cellStyle name="Обычный 8 3 2 5 3" xfId="1026"/>
    <cellStyle name="Обычный 8 3 2 6" xfId="1165"/>
    <cellStyle name="Обычный 8 3 2 7" xfId="614"/>
    <cellStyle name="Обычный 8 3 3" xfId="105"/>
    <cellStyle name="Обычный 8 3 3 2" xfId="263"/>
    <cellStyle name="Обычный 8 3 3 2 2" xfId="1364"/>
    <cellStyle name="Обычный 8 3 3 2 3" xfId="813"/>
    <cellStyle name="Обычный 8 3 3 3" xfId="400"/>
    <cellStyle name="Обычный 8 3 3 3 2" xfId="1502"/>
    <cellStyle name="Обычный 8 3 3 3 3" xfId="951"/>
    <cellStyle name="Обычный 8 3 3 4" xfId="535"/>
    <cellStyle name="Обычный 8 3 3 4 2" xfId="1637"/>
    <cellStyle name="Обычный 8 3 3 4 3" xfId="1086"/>
    <cellStyle name="Обычный 8 3 3 5" xfId="1225"/>
    <cellStyle name="Обычный 8 3 3 6" xfId="674"/>
    <cellStyle name="Обычный 8 3 4" xfId="202"/>
    <cellStyle name="Обычный 8 3 4 2" xfId="1303"/>
    <cellStyle name="Обычный 8 3 4 3" xfId="752"/>
    <cellStyle name="Обычный 8 3 5" xfId="339"/>
    <cellStyle name="Обычный 8 3 5 2" xfId="1441"/>
    <cellStyle name="Обычный 8 3 5 3" xfId="890"/>
    <cellStyle name="Обычный 8 3 6" xfId="474"/>
    <cellStyle name="Обычный 8 3 6 2" xfId="1576"/>
    <cellStyle name="Обычный 8 3 6 3" xfId="1025"/>
    <cellStyle name="Обычный 8 3 7" xfId="1164"/>
    <cellStyle name="Обычный 8 3 8" xfId="613"/>
    <cellStyle name="Обычный 8 4" xfId="46"/>
    <cellStyle name="Обычный 8 4 2" xfId="106"/>
    <cellStyle name="Обычный 8 4 2 2" xfId="264"/>
    <cellStyle name="Обычный 8 4 2 2 2" xfId="1365"/>
    <cellStyle name="Обычный 8 4 2 2 3" xfId="814"/>
    <cellStyle name="Обычный 8 4 2 3" xfId="401"/>
    <cellStyle name="Обычный 8 4 2 3 2" xfId="1503"/>
    <cellStyle name="Обычный 8 4 2 3 3" xfId="952"/>
    <cellStyle name="Обычный 8 4 2 4" xfId="536"/>
    <cellStyle name="Обычный 8 4 2 4 2" xfId="1638"/>
    <cellStyle name="Обычный 8 4 2 4 3" xfId="1087"/>
    <cellStyle name="Обычный 8 4 2 5" xfId="1226"/>
    <cellStyle name="Обычный 8 4 2 6" xfId="675"/>
    <cellStyle name="Обычный 8 4 3" xfId="204"/>
    <cellStyle name="Обычный 8 4 3 2" xfId="1305"/>
    <cellStyle name="Обычный 8 4 3 3" xfId="754"/>
    <cellStyle name="Обычный 8 4 4" xfId="341"/>
    <cellStyle name="Обычный 8 4 4 2" xfId="1443"/>
    <cellStyle name="Обычный 8 4 4 3" xfId="892"/>
    <cellStyle name="Обычный 8 4 5" xfId="476"/>
    <cellStyle name="Обычный 8 4 5 2" xfId="1578"/>
    <cellStyle name="Обычный 8 4 5 3" xfId="1027"/>
    <cellStyle name="Обычный 8 4 6" xfId="1166"/>
    <cellStyle name="Обычный 8 4 7" xfId="615"/>
    <cellStyle name="Обычный 8 5" xfId="107"/>
    <cellStyle name="Обычный 8 5 2" xfId="265"/>
    <cellStyle name="Обычный 8 5 2 2" xfId="1366"/>
    <cellStyle name="Обычный 8 5 2 3" xfId="815"/>
    <cellStyle name="Обычный 8 5 3" xfId="402"/>
    <cellStyle name="Обычный 8 5 3 2" xfId="1504"/>
    <cellStyle name="Обычный 8 5 3 3" xfId="953"/>
    <cellStyle name="Обычный 8 5 4" xfId="537"/>
    <cellStyle name="Обычный 8 5 4 2" xfId="1639"/>
    <cellStyle name="Обычный 8 5 4 3" xfId="1088"/>
    <cellStyle name="Обычный 8 5 5" xfId="1227"/>
    <cellStyle name="Обычный 8 5 6" xfId="676"/>
    <cellStyle name="Обычный 8 6" xfId="108"/>
    <cellStyle name="Обычный 8 6 2" xfId="266"/>
    <cellStyle name="Обычный 8 6 2 2" xfId="1367"/>
    <cellStyle name="Обычный 8 6 2 3" xfId="816"/>
    <cellStyle name="Обычный 8 6 3" xfId="403"/>
    <cellStyle name="Обычный 8 6 3 2" xfId="1505"/>
    <cellStyle name="Обычный 8 6 3 3" xfId="954"/>
    <cellStyle name="Обычный 8 6 4" xfId="538"/>
    <cellStyle name="Обычный 8 6 4 2" xfId="1640"/>
    <cellStyle name="Обычный 8 6 4 3" xfId="1089"/>
    <cellStyle name="Обычный 8 6 5" xfId="1228"/>
    <cellStyle name="Обычный 8 6 6" xfId="677"/>
    <cellStyle name="Обычный 8 7" xfId="197"/>
    <cellStyle name="Обычный 8 7 2" xfId="1298"/>
    <cellStyle name="Обычный 8 7 3" xfId="747"/>
    <cellStyle name="Обычный 8 8" xfId="334"/>
    <cellStyle name="Обычный 8 8 2" xfId="1436"/>
    <cellStyle name="Обычный 8 8 3" xfId="885"/>
    <cellStyle name="Обычный 8 9" xfId="469"/>
    <cellStyle name="Обычный 8 9 2" xfId="1571"/>
    <cellStyle name="Обычный 8 9 3" xfId="1020"/>
    <cellStyle name="Обычный 9" xfId="8"/>
    <cellStyle name="Обычный 9 2" xfId="181"/>
    <cellStyle name="Обычный 9 2 2" xfId="1282"/>
    <cellStyle name="Обычный 9 2 3" xfId="731"/>
    <cellStyle name="Обычный 9 3" xfId="318"/>
    <cellStyle name="Обычный 9 3 2" xfId="1420"/>
    <cellStyle name="Обычный 9 3 3" xfId="869"/>
    <cellStyle name="Обычный 9 4" xfId="453"/>
    <cellStyle name="Обычный 9 4 2" xfId="1555"/>
    <cellStyle name="Обычный 9 4 3" xfId="1004"/>
    <cellStyle name="Обычный 9 5" xfId="1143"/>
    <cellStyle name="Обычный 9 6" xfId="592"/>
    <cellStyle name="Процентный" xfId="1693" builtinId="5"/>
    <cellStyle name="Процентный 2" xfId="47"/>
    <cellStyle name="Процентный 2 10" xfId="342"/>
    <cellStyle name="Процентный 2 10 2" xfId="1444"/>
    <cellStyle name="Процентный 2 10 3" xfId="893"/>
    <cellStyle name="Процентный 2 11" xfId="477"/>
    <cellStyle name="Процентный 2 11 2" xfId="1579"/>
    <cellStyle name="Процентный 2 11 3" xfId="1028"/>
    <cellStyle name="Процентный 2 12" xfId="1167"/>
    <cellStyle name="Процентный 2 13" xfId="616"/>
    <cellStyle name="Процентный 2 2" xfId="48"/>
    <cellStyle name="Процентный 2 2 10" xfId="1168"/>
    <cellStyle name="Процентный 2 2 11" xfId="617"/>
    <cellStyle name="Процентный 2 2 2" xfId="49"/>
    <cellStyle name="Процентный 2 2 2 10" xfId="618"/>
    <cellStyle name="Процентный 2 2 2 2" xfId="50"/>
    <cellStyle name="Процентный 2 2 2 2 2" xfId="51"/>
    <cellStyle name="Процентный 2 2 2 2 2 2" xfId="109"/>
    <cellStyle name="Процентный 2 2 2 2 2 2 2" xfId="267"/>
    <cellStyle name="Процентный 2 2 2 2 2 2 2 2" xfId="1368"/>
    <cellStyle name="Процентный 2 2 2 2 2 2 2 3" xfId="817"/>
    <cellStyle name="Процентный 2 2 2 2 2 2 3" xfId="404"/>
    <cellStyle name="Процентный 2 2 2 2 2 2 3 2" xfId="1506"/>
    <cellStyle name="Процентный 2 2 2 2 2 2 3 3" xfId="955"/>
    <cellStyle name="Процентный 2 2 2 2 2 2 4" xfId="539"/>
    <cellStyle name="Процентный 2 2 2 2 2 2 4 2" xfId="1641"/>
    <cellStyle name="Процентный 2 2 2 2 2 2 4 3" xfId="1090"/>
    <cellStyle name="Процентный 2 2 2 2 2 2 5" xfId="1229"/>
    <cellStyle name="Процентный 2 2 2 2 2 2 6" xfId="678"/>
    <cellStyle name="Процентный 2 2 2 2 2 3" xfId="209"/>
    <cellStyle name="Процентный 2 2 2 2 2 3 2" xfId="1310"/>
    <cellStyle name="Процентный 2 2 2 2 2 3 3" xfId="759"/>
    <cellStyle name="Процентный 2 2 2 2 2 4" xfId="346"/>
    <cellStyle name="Процентный 2 2 2 2 2 4 2" xfId="1448"/>
    <cellStyle name="Процентный 2 2 2 2 2 4 3" xfId="897"/>
    <cellStyle name="Процентный 2 2 2 2 2 5" xfId="481"/>
    <cellStyle name="Процентный 2 2 2 2 2 5 2" xfId="1583"/>
    <cellStyle name="Процентный 2 2 2 2 2 5 3" xfId="1032"/>
    <cellStyle name="Процентный 2 2 2 2 2 6" xfId="1171"/>
    <cellStyle name="Процентный 2 2 2 2 2 7" xfId="620"/>
    <cellStyle name="Процентный 2 2 2 2 3" xfId="110"/>
    <cellStyle name="Процентный 2 2 2 2 3 2" xfId="268"/>
    <cellStyle name="Процентный 2 2 2 2 3 2 2" xfId="1369"/>
    <cellStyle name="Процентный 2 2 2 2 3 2 3" xfId="818"/>
    <cellStyle name="Процентный 2 2 2 2 3 3" xfId="405"/>
    <cellStyle name="Процентный 2 2 2 2 3 3 2" xfId="1507"/>
    <cellStyle name="Процентный 2 2 2 2 3 3 3" xfId="956"/>
    <cellStyle name="Процентный 2 2 2 2 3 4" xfId="540"/>
    <cellStyle name="Процентный 2 2 2 2 3 4 2" xfId="1642"/>
    <cellStyle name="Процентный 2 2 2 2 3 4 3" xfId="1091"/>
    <cellStyle name="Процентный 2 2 2 2 3 5" xfId="1230"/>
    <cellStyle name="Процентный 2 2 2 2 3 6" xfId="679"/>
    <cellStyle name="Процентный 2 2 2 2 4" xfId="208"/>
    <cellStyle name="Процентный 2 2 2 2 4 2" xfId="1309"/>
    <cellStyle name="Процентный 2 2 2 2 4 3" xfId="758"/>
    <cellStyle name="Процентный 2 2 2 2 5" xfId="345"/>
    <cellStyle name="Процентный 2 2 2 2 5 2" xfId="1447"/>
    <cellStyle name="Процентный 2 2 2 2 5 3" xfId="896"/>
    <cellStyle name="Процентный 2 2 2 2 6" xfId="480"/>
    <cellStyle name="Процентный 2 2 2 2 6 2" xfId="1582"/>
    <cellStyle name="Процентный 2 2 2 2 6 3" xfId="1031"/>
    <cellStyle name="Процентный 2 2 2 2 7" xfId="1170"/>
    <cellStyle name="Процентный 2 2 2 2 8" xfId="619"/>
    <cellStyle name="Процентный 2 2 2 3" xfId="52"/>
    <cellStyle name="Процентный 2 2 2 3 2" xfId="111"/>
    <cellStyle name="Процентный 2 2 2 3 2 2" xfId="269"/>
    <cellStyle name="Процентный 2 2 2 3 2 2 2" xfId="1370"/>
    <cellStyle name="Процентный 2 2 2 3 2 2 3" xfId="819"/>
    <cellStyle name="Процентный 2 2 2 3 2 3" xfId="406"/>
    <cellStyle name="Процентный 2 2 2 3 2 3 2" xfId="1508"/>
    <cellStyle name="Процентный 2 2 2 3 2 3 3" xfId="957"/>
    <cellStyle name="Процентный 2 2 2 3 2 4" xfId="541"/>
    <cellStyle name="Процентный 2 2 2 3 2 4 2" xfId="1643"/>
    <cellStyle name="Процентный 2 2 2 3 2 4 3" xfId="1092"/>
    <cellStyle name="Процентный 2 2 2 3 2 5" xfId="1231"/>
    <cellStyle name="Процентный 2 2 2 3 2 6" xfId="680"/>
    <cellStyle name="Процентный 2 2 2 3 3" xfId="210"/>
    <cellStyle name="Процентный 2 2 2 3 3 2" xfId="1311"/>
    <cellStyle name="Процентный 2 2 2 3 3 3" xfId="760"/>
    <cellStyle name="Процентный 2 2 2 3 4" xfId="347"/>
    <cellStyle name="Процентный 2 2 2 3 4 2" xfId="1449"/>
    <cellStyle name="Процентный 2 2 2 3 4 3" xfId="898"/>
    <cellStyle name="Процентный 2 2 2 3 5" xfId="482"/>
    <cellStyle name="Процентный 2 2 2 3 5 2" xfId="1584"/>
    <cellStyle name="Процентный 2 2 2 3 5 3" xfId="1033"/>
    <cellStyle name="Процентный 2 2 2 3 6" xfId="1172"/>
    <cellStyle name="Процентный 2 2 2 3 7" xfId="621"/>
    <cellStyle name="Процентный 2 2 2 4" xfId="112"/>
    <cellStyle name="Процентный 2 2 2 4 2" xfId="270"/>
    <cellStyle name="Процентный 2 2 2 4 2 2" xfId="1371"/>
    <cellStyle name="Процентный 2 2 2 4 2 3" xfId="820"/>
    <cellStyle name="Процентный 2 2 2 4 3" xfId="407"/>
    <cellStyle name="Процентный 2 2 2 4 3 2" xfId="1509"/>
    <cellStyle name="Процентный 2 2 2 4 3 3" xfId="958"/>
    <cellStyle name="Процентный 2 2 2 4 4" xfId="542"/>
    <cellStyle name="Процентный 2 2 2 4 4 2" xfId="1644"/>
    <cellStyle name="Процентный 2 2 2 4 4 3" xfId="1093"/>
    <cellStyle name="Процентный 2 2 2 4 5" xfId="1232"/>
    <cellStyle name="Процентный 2 2 2 4 6" xfId="681"/>
    <cellStyle name="Процентный 2 2 2 5" xfId="113"/>
    <cellStyle name="Процентный 2 2 2 5 2" xfId="271"/>
    <cellStyle name="Процентный 2 2 2 5 2 2" xfId="1372"/>
    <cellStyle name="Процентный 2 2 2 5 2 3" xfId="821"/>
    <cellStyle name="Процентный 2 2 2 5 3" xfId="408"/>
    <cellStyle name="Процентный 2 2 2 5 3 2" xfId="1510"/>
    <cellStyle name="Процентный 2 2 2 5 3 3" xfId="959"/>
    <cellStyle name="Процентный 2 2 2 5 4" xfId="543"/>
    <cellStyle name="Процентный 2 2 2 5 4 2" xfId="1645"/>
    <cellStyle name="Процентный 2 2 2 5 4 3" xfId="1094"/>
    <cellStyle name="Процентный 2 2 2 5 5" xfId="1233"/>
    <cellStyle name="Процентный 2 2 2 5 6" xfId="682"/>
    <cellStyle name="Процентный 2 2 2 6" xfId="207"/>
    <cellStyle name="Процентный 2 2 2 6 2" xfId="1308"/>
    <cellStyle name="Процентный 2 2 2 6 3" xfId="757"/>
    <cellStyle name="Процентный 2 2 2 7" xfId="344"/>
    <cellStyle name="Процентный 2 2 2 7 2" xfId="1446"/>
    <cellStyle name="Процентный 2 2 2 7 3" xfId="895"/>
    <cellStyle name="Процентный 2 2 2 8" xfId="479"/>
    <cellStyle name="Процентный 2 2 2 8 2" xfId="1581"/>
    <cellStyle name="Процентный 2 2 2 8 3" xfId="1030"/>
    <cellStyle name="Процентный 2 2 2 9" xfId="1169"/>
    <cellStyle name="Процентный 2 2 3" xfId="53"/>
    <cellStyle name="Процентный 2 2 3 2" xfId="54"/>
    <cellStyle name="Процентный 2 2 3 2 2" xfId="114"/>
    <cellStyle name="Процентный 2 2 3 2 2 2" xfId="272"/>
    <cellStyle name="Процентный 2 2 3 2 2 2 2" xfId="1373"/>
    <cellStyle name="Процентный 2 2 3 2 2 2 3" xfId="822"/>
    <cellStyle name="Процентный 2 2 3 2 2 3" xfId="409"/>
    <cellStyle name="Процентный 2 2 3 2 2 3 2" xfId="1511"/>
    <cellStyle name="Процентный 2 2 3 2 2 3 3" xfId="960"/>
    <cellStyle name="Процентный 2 2 3 2 2 4" xfId="544"/>
    <cellStyle name="Процентный 2 2 3 2 2 4 2" xfId="1646"/>
    <cellStyle name="Процентный 2 2 3 2 2 4 3" xfId="1095"/>
    <cellStyle name="Процентный 2 2 3 2 2 5" xfId="1234"/>
    <cellStyle name="Процентный 2 2 3 2 2 6" xfId="683"/>
    <cellStyle name="Процентный 2 2 3 2 3" xfId="212"/>
    <cellStyle name="Процентный 2 2 3 2 3 2" xfId="1313"/>
    <cellStyle name="Процентный 2 2 3 2 3 3" xfId="762"/>
    <cellStyle name="Процентный 2 2 3 2 4" xfId="349"/>
    <cellStyle name="Процентный 2 2 3 2 4 2" xfId="1451"/>
    <cellStyle name="Процентный 2 2 3 2 4 3" xfId="900"/>
    <cellStyle name="Процентный 2 2 3 2 5" xfId="484"/>
    <cellStyle name="Процентный 2 2 3 2 5 2" xfId="1586"/>
    <cellStyle name="Процентный 2 2 3 2 5 3" xfId="1035"/>
    <cellStyle name="Процентный 2 2 3 2 6" xfId="1174"/>
    <cellStyle name="Процентный 2 2 3 2 7" xfId="623"/>
    <cellStyle name="Процентный 2 2 3 3" xfId="115"/>
    <cellStyle name="Процентный 2 2 3 3 2" xfId="273"/>
    <cellStyle name="Процентный 2 2 3 3 2 2" xfId="1374"/>
    <cellStyle name="Процентный 2 2 3 3 2 3" xfId="823"/>
    <cellStyle name="Процентный 2 2 3 3 3" xfId="410"/>
    <cellStyle name="Процентный 2 2 3 3 3 2" xfId="1512"/>
    <cellStyle name="Процентный 2 2 3 3 3 3" xfId="961"/>
    <cellStyle name="Процентный 2 2 3 3 4" xfId="545"/>
    <cellStyle name="Процентный 2 2 3 3 4 2" xfId="1647"/>
    <cellStyle name="Процентный 2 2 3 3 4 3" xfId="1096"/>
    <cellStyle name="Процентный 2 2 3 3 5" xfId="1235"/>
    <cellStyle name="Процентный 2 2 3 3 6" xfId="684"/>
    <cellStyle name="Процентный 2 2 3 4" xfId="211"/>
    <cellStyle name="Процентный 2 2 3 4 2" xfId="1312"/>
    <cellStyle name="Процентный 2 2 3 4 3" xfId="761"/>
    <cellStyle name="Процентный 2 2 3 5" xfId="348"/>
    <cellStyle name="Процентный 2 2 3 5 2" xfId="1450"/>
    <cellStyle name="Процентный 2 2 3 5 3" xfId="899"/>
    <cellStyle name="Процентный 2 2 3 6" xfId="483"/>
    <cellStyle name="Процентный 2 2 3 6 2" xfId="1585"/>
    <cellStyle name="Процентный 2 2 3 6 3" xfId="1034"/>
    <cellStyle name="Процентный 2 2 3 7" xfId="1173"/>
    <cellStyle name="Процентный 2 2 3 8" xfId="622"/>
    <cellStyle name="Процентный 2 2 4" xfId="55"/>
    <cellStyle name="Процентный 2 2 4 2" xfId="116"/>
    <cellStyle name="Процентный 2 2 4 2 2" xfId="274"/>
    <cellStyle name="Процентный 2 2 4 2 2 2" xfId="1375"/>
    <cellStyle name="Процентный 2 2 4 2 2 3" xfId="824"/>
    <cellStyle name="Процентный 2 2 4 2 3" xfId="411"/>
    <cellStyle name="Процентный 2 2 4 2 3 2" xfId="1513"/>
    <cellStyle name="Процентный 2 2 4 2 3 3" xfId="962"/>
    <cellStyle name="Процентный 2 2 4 2 4" xfId="546"/>
    <cellStyle name="Процентный 2 2 4 2 4 2" xfId="1648"/>
    <cellStyle name="Процентный 2 2 4 2 4 3" xfId="1097"/>
    <cellStyle name="Процентный 2 2 4 2 5" xfId="1236"/>
    <cellStyle name="Процентный 2 2 4 2 6" xfId="685"/>
    <cellStyle name="Процентный 2 2 4 3" xfId="213"/>
    <cellStyle name="Процентный 2 2 4 3 2" xfId="1314"/>
    <cellStyle name="Процентный 2 2 4 3 3" xfId="763"/>
    <cellStyle name="Процентный 2 2 4 4" xfId="350"/>
    <cellStyle name="Процентный 2 2 4 4 2" xfId="1452"/>
    <cellStyle name="Процентный 2 2 4 4 3" xfId="901"/>
    <cellStyle name="Процентный 2 2 4 5" xfId="485"/>
    <cellStyle name="Процентный 2 2 4 5 2" xfId="1587"/>
    <cellStyle name="Процентный 2 2 4 5 3" xfId="1036"/>
    <cellStyle name="Процентный 2 2 4 6" xfId="1175"/>
    <cellStyle name="Процентный 2 2 4 7" xfId="624"/>
    <cellStyle name="Процентный 2 2 5" xfId="117"/>
    <cellStyle name="Процентный 2 2 5 2" xfId="275"/>
    <cellStyle name="Процентный 2 2 5 2 2" xfId="1376"/>
    <cellStyle name="Процентный 2 2 5 2 3" xfId="825"/>
    <cellStyle name="Процентный 2 2 5 3" xfId="412"/>
    <cellStyle name="Процентный 2 2 5 3 2" xfId="1514"/>
    <cellStyle name="Процентный 2 2 5 3 3" xfId="963"/>
    <cellStyle name="Процентный 2 2 5 4" xfId="547"/>
    <cellStyle name="Процентный 2 2 5 4 2" xfId="1649"/>
    <cellStyle name="Процентный 2 2 5 4 3" xfId="1098"/>
    <cellStyle name="Процентный 2 2 5 5" xfId="1237"/>
    <cellStyle name="Процентный 2 2 5 6" xfId="686"/>
    <cellStyle name="Процентный 2 2 6" xfId="118"/>
    <cellStyle name="Процентный 2 2 6 2" xfId="276"/>
    <cellStyle name="Процентный 2 2 6 2 2" xfId="1377"/>
    <cellStyle name="Процентный 2 2 6 2 3" xfId="826"/>
    <cellStyle name="Процентный 2 2 6 3" xfId="413"/>
    <cellStyle name="Процентный 2 2 6 3 2" xfId="1515"/>
    <cellStyle name="Процентный 2 2 6 3 3" xfId="964"/>
    <cellStyle name="Процентный 2 2 6 4" xfId="548"/>
    <cellStyle name="Процентный 2 2 6 4 2" xfId="1650"/>
    <cellStyle name="Процентный 2 2 6 4 3" xfId="1099"/>
    <cellStyle name="Процентный 2 2 6 5" xfId="1238"/>
    <cellStyle name="Процентный 2 2 6 6" xfId="687"/>
    <cellStyle name="Процентный 2 2 7" xfId="206"/>
    <cellStyle name="Процентный 2 2 7 2" xfId="1307"/>
    <cellStyle name="Процентный 2 2 7 3" xfId="756"/>
    <cellStyle name="Процентный 2 2 8" xfId="343"/>
    <cellStyle name="Процентный 2 2 8 2" xfId="1445"/>
    <cellStyle name="Процентный 2 2 8 3" xfId="894"/>
    <cellStyle name="Процентный 2 2 9" xfId="478"/>
    <cellStyle name="Процентный 2 2 9 2" xfId="1580"/>
    <cellStyle name="Процентный 2 2 9 3" xfId="1029"/>
    <cellStyle name="Процентный 2 3" xfId="56"/>
    <cellStyle name="Процентный 2 3 10" xfId="625"/>
    <cellStyle name="Процентный 2 3 2" xfId="57"/>
    <cellStyle name="Процентный 2 3 2 2" xfId="58"/>
    <cellStyle name="Процентный 2 3 2 2 2" xfId="119"/>
    <cellStyle name="Процентный 2 3 2 2 2 2" xfId="277"/>
    <cellStyle name="Процентный 2 3 2 2 2 2 2" xfId="1378"/>
    <cellStyle name="Процентный 2 3 2 2 2 2 3" xfId="827"/>
    <cellStyle name="Процентный 2 3 2 2 2 3" xfId="414"/>
    <cellStyle name="Процентный 2 3 2 2 2 3 2" xfId="1516"/>
    <cellStyle name="Процентный 2 3 2 2 2 3 3" xfId="965"/>
    <cellStyle name="Процентный 2 3 2 2 2 4" xfId="549"/>
    <cellStyle name="Процентный 2 3 2 2 2 4 2" xfId="1651"/>
    <cellStyle name="Процентный 2 3 2 2 2 4 3" xfId="1100"/>
    <cellStyle name="Процентный 2 3 2 2 2 5" xfId="1239"/>
    <cellStyle name="Процентный 2 3 2 2 2 6" xfId="688"/>
    <cellStyle name="Процентный 2 3 2 2 3" xfId="216"/>
    <cellStyle name="Процентный 2 3 2 2 3 2" xfId="1317"/>
    <cellStyle name="Процентный 2 3 2 2 3 3" xfId="766"/>
    <cellStyle name="Процентный 2 3 2 2 4" xfId="353"/>
    <cellStyle name="Процентный 2 3 2 2 4 2" xfId="1455"/>
    <cellStyle name="Процентный 2 3 2 2 4 3" xfId="904"/>
    <cellStyle name="Процентный 2 3 2 2 5" xfId="488"/>
    <cellStyle name="Процентный 2 3 2 2 5 2" xfId="1590"/>
    <cellStyle name="Процентный 2 3 2 2 5 3" xfId="1039"/>
    <cellStyle name="Процентный 2 3 2 2 6" xfId="1178"/>
    <cellStyle name="Процентный 2 3 2 2 7" xfId="627"/>
    <cellStyle name="Процентный 2 3 2 3" xfId="120"/>
    <cellStyle name="Процентный 2 3 2 3 2" xfId="278"/>
    <cellStyle name="Процентный 2 3 2 3 2 2" xfId="1379"/>
    <cellStyle name="Процентный 2 3 2 3 2 3" xfId="828"/>
    <cellStyle name="Процентный 2 3 2 3 3" xfId="415"/>
    <cellStyle name="Процентный 2 3 2 3 3 2" xfId="1517"/>
    <cellStyle name="Процентный 2 3 2 3 3 3" xfId="966"/>
    <cellStyle name="Процентный 2 3 2 3 4" xfId="550"/>
    <cellStyle name="Процентный 2 3 2 3 4 2" xfId="1652"/>
    <cellStyle name="Процентный 2 3 2 3 4 3" xfId="1101"/>
    <cellStyle name="Процентный 2 3 2 3 5" xfId="1240"/>
    <cellStyle name="Процентный 2 3 2 3 6" xfId="689"/>
    <cellStyle name="Процентный 2 3 2 4" xfId="215"/>
    <cellStyle name="Процентный 2 3 2 4 2" xfId="1316"/>
    <cellStyle name="Процентный 2 3 2 4 3" xfId="765"/>
    <cellStyle name="Процентный 2 3 2 5" xfId="352"/>
    <cellStyle name="Процентный 2 3 2 5 2" xfId="1454"/>
    <cellStyle name="Процентный 2 3 2 5 3" xfId="903"/>
    <cellStyle name="Процентный 2 3 2 6" xfId="487"/>
    <cellStyle name="Процентный 2 3 2 6 2" xfId="1589"/>
    <cellStyle name="Процентный 2 3 2 6 3" xfId="1038"/>
    <cellStyle name="Процентный 2 3 2 7" xfId="1177"/>
    <cellStyle name="Процентный 2 3 2 8" xfId="626"/>
    <cellStyle name="Процентный 2 3 3" xfId="59"/>
    <cellStyle name="Процентный 2 3 3 2" xfId="121"/>
    <cellStyle name="Процентный 2 3 3 2 2" xfId="279"/>
    <cellStyle name="Процентный 2 3 3 2 2 2" xfId="1380"/>
    <cellStyle name="Процентный 2 3 3 2 2 3" xfId="829"/>
    <cellStyle name="Процентный 2 3 3 2 3" xfId="416"/>
    <cellStyle name="Процентный 2 3 3 2 3 2" xfId="1518"/>
    <cellStyle name="Процентный 2 3 3 2 3 3" xfId="967"/>
    <cellStyle name="Процентный 2 3 3 2 4" xfId="551"/>
    <cellStyle name="Процентный 2 3 3 2 4 2" xfId="1653"/>
    <cellStyle name="Процентный 2 3 3 2 4 3" xfId="1102"/>
    <cellStyle name="Процентный 2 3 3 2 5" xfId="1241"/>
    <cellStyle name="Процентный 2 3 3 2 6" xfId="690"/>
    <cellStyle name="Процентный 2 3 3 3" xfId="217"/>
    <cellStyle name="Процентный 2 3 3 3 2" xfId="1318"/>
    <cellStyle name="Процентный 2 3 3 3 3" xfId="767"/>
    <cellStyle name="Процентный 2 3 3 4" xfId="354"/>
    <cellStyle name="Процентный 2 3 3 4 2" xfId="1456"/>
    <cellStyle name="Процентный 2 3 3 4 3" xfId="905"/>
    <cellStyle name="Процентный 2 3 3 5" xfId="489"/>
    <cellStyle name="Процентный 2 3 3 5 2" xfId="1591"/>
    <cellStyle name="Процентный 2 3 3 5 3" xfId="1040"/>
    <cellStyle name="Процентный 2 3 3 6" xfId="1179"/>
    <cellStyle name="Процентный 2 3 3 7" xfId="628"/>
    <cellStyle name="Процентный 2 3 4" xfId="122"/>
    <cellStyle name="Процентный 2 3 4 2" xfId="280"/>
    <cellStyle name="Процентный 2 3 4 2 2" xfId="1381"/>
    <cellStyle name="Процентный 2 3 4 2 3" xfId="830"/>
    <cellStyle name="Процентный 2 3 4 3" xfId="417"/>
    <cellStyle name="Процентный 2 3 4 3 2" xfId="1519"/>
    <cellStyle name="Процентный 2 3 4 3 3" xfId="968"/>
    <cellStyle name="Процентный 2 3 4 4" xfId="552"/>
    <cellStyle name="Процентный 2 3 4 4 2" xfId="1654"/>
    <cellStyle name="Процентный 2 3 4 4 3" xfId="1103"/>
    <cellStyle name="Процентный 2 3 4 5" xfId="1242"/>
    <cellStyle name="Процентный 2 3 4 6" xfId="691"/>
    <cellStyle name="Процентный 2 3 5" xfId="123"/>
    <cellStyle name="Процентный 2 3 5 2" xfId="281"/>
    <cellStyle name="Процентный 2 3 5 2 2" xfId="1382"/>
    <cellStyle name="Процентный 2 3 5 2 3" xfId="831"/>
    <cellStyle name="Процентный 2 3 5 3" xfId="418"/>
    <cellStyle name="Процентный 2 3 5 3 2" xfId="1520"/>
    <cellStyle name="Процентный 2 3 5 3 3" xfId="969"/>
    <cellStyle name="Процентный 2 3 5 4" xfId="553"/>
    <cellStyle name="Процентный 2 3 5 4 2" xfId="1655"/>
    <cellStyle name="Процентный 2 3 5 4 3" xfId="1104"/>
    <cellStyle name="Процентный 2 3 5 5" xfId="1243"/>
    <cellStyle name="Процентный 2 3 5 6" xfId="692"/>
    <cellStyle name="Процентный 2 3 6" xfId="214"/>
    <cellStyle name="Процентный 2 3 6 2" xfId="1315"/>
    <cellStyle name="Процентный 2 3 6 3" xfId="764"/>
    <cellStyle name="Процентный 2 3 7" xfId="351"/>
    <cellStyle name="Процентный 2 3 7 2" xfId="1453"/>
    <cellStyle name="Процентный 2 3 7 3" xfId="902"/>
    <cellStyle name="Процентный 2 3 8" xfId="486"/>
    <cellStyle name="Процентный 2 3 8 2" xfId="1588"/>
    <cellStyle name="Процентный 2 3 8 3" xfId="1037"/>
    <cellStyle name="Процентный 2 3 9" xfId="1176"/>
    <cellStyle name="Процентный 2 4" xfId="60"/>
    <cellStyle name="Процентный 2 4 2" xfId="61"/>
    <cellStyle name="Процентный 2 4 2 2" xfId="124"/>
    <cellStyle name="Процентный 2 4 2 2 2" xfId="282"/>
    <cellStyle name="Процентный 2 4 2 2 2 2" xfId="1383"/>
    <cellStyle name="Процентный 2 4 2 2 2 3" xfId="832"/>
    <cellStyle name="Процентный 2 4 2 2 3" xfId="419"/>
    <cellStyle name="Процентный 2 4 2 2 3 2" xfId="1521"/>
    <cellStyle name="Процентный 2 4 2 2 3 3" xfId="970"/>
    <cellStyle name="Процентный 2 4 2 2 4" xfId="554"/>
    <cellStyle name="Процентный 2 4 2 2 4 2" xfId="1656"/>
    <cellStyle name="Процентный 2 4 2 2 4 3" xfId="1105"/>
    <cellStyle name="Процентный 2 4 2 2 5" xfId="1244"/>
    <cellStyle name="Процентный 2 4 2 2 6" xfId="693"/>
    <cellStyle name="Процентный 2 4 2 3" xfId="219"/>
    <cellStyle name="Процентный 2 4 2 3 2" xfId="1320"/>
    <cellStyle name="Процентный 2 4 2 3 3" xfId="769"/>
    <cellStyle name="Процентный 2 4 2 4" xfId="356"/>
    <cellStyle name="Процентный 2 4 2 4 2" xfId="1458"/>
    <cellStyle name="Процентный 2 4 2 4 3" xfId="907"/>
    <cellStyle name="Процентный 2 4 2 5" xfId="491"/>
    <cellStyle name="Процентный 2 4 2 5 2" xfId="1593"/>
    <cellStyle name="Процентный 2 4 2 5 3" xfId="1042"/>
    <cellStyle name="Процентный 2 4 2 6" xfId="1181"/>
    <cellStyle name="Процентный 2 4 2 7" xfId="630"/>
    <cellStyle name="Процентный 2 4 3" xfId="125"/>
    <cellStyle name="Процентный 2 4 3 2" xfId="283"/>
    <cellStyle name="Процентный 2 4 3 2 2" xfId="1384"/>
    <cellStyle name="Процентный 2 4 3 2 3" xfId="833"/>
    <cellStyle name="Процентный 2 4 3 3" xfId="420"/>
    <cellStyle name="Процентный 2 4 3 3 2" xfId="1522"/>
    <cellStyle name="Процентный 2 4 3 3 3" xfId="971"/>
    <cellStyle name="Процентный 2 4 3 4" xfId="555"/>
    <cellStyle name="Процентный 2 4 3 4 2" xfId="1657"/>
    <cellStyle name="Процентный 2 4 3 4 3" xfId="1106"/>
    <cellStyle name="Процентный 2 4 3 5" xfId="1245"/>
    <cellStyle name="Процентный 2 4 3 6" xfId="694"/>
    <cellStyle name="Процентный 2 4 4" xfId="218"/>
    <cellStyle name="Процентный 2 4 4 2" xfId="1319"/>
    <cellStyle name="Процентный 2 4 4 3" xfId="768"/>
    <cellStyle name="Процентный 2 4 5" xfId="355"/>
    <cellStyle name="Процентный 2 4 5 2" xfId="1457"/>
    <cellStyle name="Процентный 2 4 5 3" xfId="906"/>
    <cellStyle name="Процентный 2 4 6" xfId="490"/>
    <cellStyle name="Процентный 2 4 6 2" xfId="1592"/>
    <cellStyle name="Процентный 2 4 6 3" xfId="1041"/>
    <cellStyle name="Процентный 2 4 7" xfId="1180"/>
    <cellStyle name="Процентный 2 4 8" xfId="629"/>
    <cellStyle name="Процентный 2 5" xfId="62"/>
    <cellStyle name="Процентный 2 5 2" xfId="126"/>
    <cellStyle name="Процентный 2 5 2 2" xfId="284"/>
    <cellStyle name="Процентный 2 5 2 2 2" xfId="1385"/>
    <cellStyle name="Процентный 2 5 2 2 3" xfId="834"/>
    <cellStyle name="Процентный 2 5 2 3" xfId="421"/>
    <cellStyle name="Процентный 2 5 2 3 2" xfId="1523"/>
    <cellStyle name="Процентный 2 5 2 3 3" xfId="972"/>
    <cellStyle name="Процентный 2 5 2 4" xfId="556"/>
    <cellStyle name="Процентный 2 5 2 4 2" xfId="1658"/>
    <cellStyle name="Процентный 2 5 2 4 3" xfId="1107"/>
    <cellStyle name="Процентный 2 5 2 5" xfId="1246"/>
    <cellStyle name="Процентный 2 5 2 6" xfId="695"/>
    <cellStyle name="Процентный 2 5 3" xfId="220"/>
    <cellStyle name="Процентный 2 5 3 2" xfId="1321"/>
    <cellStyle name="Процентный 2 5 3 3" xfId="770"/>
    <cellStyle name="Процентный 2 5 4" xfId="357"/>
    <cellStyle name="Процентный 2 5 4 2" xfId="1459"/>
    <cellStyle name="Процентный 2 5 4 3" xfId="908"/>
    <cellStyle name="Процентный 2 5 5" xfId="492"/>
    <cellStyle name="Процентный 2 5 5 2" xfId="1594"/>
    <cellStyle name="Процентный 2 5 5 3" xfId="1043"/>
    <cellStyle name="Процентный 2 5 6" xfId="1182"/>
    <cellStyle name="Процентный 2 5 7" xfId="631"/>
    <cellStyle name="Процентный 2 6" xfId="127"/>
    <cellStyle name="Процентный 2 6 2" xfId="285"/>
    <cellStyle name="Процентный 2 6 2 2" xfId="1386"/>
    <cellStyle name="Процентный 2 6 2 3" xfId="835"/>
    <cellStyle name="Процентный 2 6 3" xfId="422"/>
    <cellStyle name="Процентный 2 6 3 2" xfId="1524"/>
    <cellStyle name="Процентный 2 6 3 3" xfId="973"/>
    <cellStyle name="Процентный 2 6 4" xfId="557"/>
    <cellStyle name="Процентный 2 6 4 2" xfId="1659"/>
    <cellStyle name="Процентный 2 6 4 3" xfId="1108"/>
    <cellStyle name="Процентный 2 6 5" xfId="1247"/>
    <cellStyle name="Процентный 2 6 6" xfId="696"/>
    <cellStyle name="Процентный 2 7" xfId="128"/>
    <cellStyle name="Процентный 2 7 2" xfId="286"/>
    <cellStyle name="Процентный 2 7 2 2" xfId="1387"/>
    <cellStyle name="Процентный 2 7 2 3" xfId="836"/>
    <cellStyle name="Процентный 2 7 3" xfId="423"/>
    <cellStyle name="Процентный 2 7 3 2" xfId="1525"/>
    <cellStyle name="Процентный 2 7 3 3" xfId="974"/>
    <cellStyle name="Процентный 2 7 4" xfId="558"/>
    <cellStyle name="Процентный 2 7 4 2" xfId="1660"/>
    <cellStyle name="Процентный 2 7 4 3" xfId="1109"/>
    <cellStyle name="Процентный 2 7 5" xfId="1248"/>
    <cellStyle name="Процентный 2 7 6" xfId="697"/>
    <cellStyle name="Процентный 2 8" xfId="158"/>
    <cellStyle name="Процентный 2 9" xfId="205"/>
    <cellStyle name="Процентный 2 9 2" xfId="1306"/>
    <cellStyle name="Процентный 2 9 3" xfId="755"/>
    <cellStyle name="Процентный 3" xfId="163"/>
    <cellStyle name="Процентный 3 2" xfId="167"/>
    <cellStyle name="Процентный 4" xfId="176"/>
    <cellStyle name="Процентный 4 2" xfId="1280"/>
    <cellStyle name="Процентный 4 3" xfId="729"/>
    <cellStyle name="Процентный 5" xfId="449"/>
    <cellStyle name="Процентный 5 2" xfId="1551"/>
    <cellStyle name="Процентный 5 3" xfId="1000"/>
    <cellStyle name="Процентный 6" xfId="1692"/>
    <cellStyle name="Финансовый" xfId="1" builtinId="3"/>
    <cellStyle name="Финансовый 10" xfId="5"/>
    <cellStyle name="Финансовый 2" xfId="63"/>
    <cellStyle name="Финансовый 2 10" xfId="493"/>
    <cellStyle name="Финансовый 2 10 2" xfId="1595"/>
    <cellStyle name="Финансовый 2 10 3" xfId="1044"/>
    <cellStyle name="Финансовый 2 11" xfId="1183"/>
    <cellStyle name="Финансовый 2 12" xfId="632"/>
    <cellStyle name="Финансовый 2 2" xfId="64"/>
    <cellStyle name="Финансовый 2 2 10" xfId="1184"/>
    <cellStyle name="Финансовый 2 2 11" xfId="633"/>
    <cellStyle name="Финансовый 2 2 2" xfId="65"/>
    <cellStyle name="Финансовый 2 2 2 10" xfId="634"/>
    <cellStyle name="Финансовый 2 2 2 2" xfId="66"/>
    <cellStyle name="Финансовый 2 2 2 2 2" xfId="67"/>
    <cellStyle name="Финансовый 2 2 2 2 2 2" xfId="129"/>
    <cellStyle name="Финансовый 2 2 2 2 2 2 2" xfId="287"/>
    <cellStyle name="Финансовый 2 2 2 2 2 2 2 2" xfId="1388"/>
    <cellStyle name="Финансовый 2 2 2 2 2 2 2 3" xfId="837"/>
    <cellStyle name="Финансовый 2 2 2 2 2 2 3" xfId="424"/>
    <cellStyle name="Финансовый 2 2 2 2 2 2 3 2" xfId="1526"/>
    <cellStyle name="Финансовый 2 2 2 2 2 2 3 3" xfId="975"/>
    <cellStyle name="Финансовый 2 2 2 2 2 2 4" xfId="559"/>
    <cellStyle name="Финансовый 2 2 2 2 2 2 4 2" xfId="1661"/>
    <cellStyle name="Финансовый 2 2 2 2 2 2 4 3" xfId="1110"/>
    <cellStyle name="Финансовый 2 2 2 2 2 2 5" xfId="1249"/>
    <cellStyle name="Финансовый 2 2 2 2 2 2 6" xfId="698"/>
    <cellStyle name="Финансовый 2 2 2 2 2 3" xfId="225"/>
    <cellStyle name="Финансовый 2 2 2 2 2 3 2" xfId="1326"/>
    <cellStyle name="Финансовый 2 2 2 2 2 3 3" xfId="775"/>
    <cellStyle name="Финансовый 2 2 2 2 2 4" xfId="362"/>
    <cellStyle name="Финансовый 2 2 2 2 2 4 2" xfId="1464"/>
    <cellStyle name="Финансовый 2 2 2 2 2 4 3" xfId="913"/>
    <cellStyle name="Финансовый 2 2 2 2 2 5" xfId="497"/>
    <cellStyle name="Финансовый 2 2 2 2 2 5 2" xfId="1599"/>
    <cellStyle name="Финансовый 2 2 2 2 2 5 3" xfId="1048"/>
    <cellStyle name="Финансовый 2 2 2 2 2 6" xfId="1187"/>
    <cellStyle name="Финансовый 2 2 2 2 2 7" xfId="636"/>
    <cellStyle name="Финансовый 2 2 2 2 3" xfId="130"/>
    <cellStyle name="Финансовый 2 2 2 2 3 2" xfId="288"/>
    <cellStyle name="Финансовый 2 2 2 2 3 2 2" xfId="1389"/>
    <cellStyle name="Финансовый 2 2 2 2 3 2 3" xfId="838"/>
    <cellStyle name="Финансовый 2 2 2 2 3 3" xfId="425"/>
    <cellStyle name="Финансовый 2 2 2 2 3 3 2" xfId="1527"/>
    <cellStyle name="Финансовый 2 2 2 2 3 3 3" xfId="976"/>
    <cellStyle name="Финансовый 2 2 2 2 3 4" xfId="560"/>
    <cellStyle name="Финансовый 2 2 2 2 3 4 2" xfId="1662"/>
    <cellStyle name="Финансовый 2 2 2 2 3 4 3" xfId="1111"/>
    <cellStyle name="Финансовый 2 2 2 2 3 5" xfId="1250"/>
    <cellStyle name="Финансовый 2 2 2 2 3 6" xfId="699"/>
    <cellStyle name="Финансовый 2 2 2 2 4" xfId="224"/>
    <cellStyle name="Финансовый 2 2 2 2 4 2" xfId="1325"/>
    <cellStyle name="Финансовый 2 2 2 2 4 3" xfId="774"/>
    <cellStyle name="Финансовый 2 2 2 2 5" xfId="361"/>
    <cellStyle name="Финансовый 2 2 2 2 5 2" xfId="1463"/>
    <cellStyle name="Финансовый 2 2 2 2 5 3" xfId="912"/>
    <cellStyle name="Финансовый 2 2 2 2 6" xfId="496"/>
    <cellStyle name="Финансовый 2 2 2 2 6 2" xfId="1598"/>
    <cellStyle name="Финансовый 2 2 2 2 6 3" xfId="1047"/>
    <cellStyle name="Финансовый 2 2 2 2 7" xfId="1186"/>
    <cellStyle name="Финансовый 2 2 2 2 8" xfId="635"/>
    <cellStyle name="Финансовый 2 2 2 3" xfId="68"/>
    <cellStyle name="Финансовый 2 2 2 3 2" xfId="131"/>
    <cellStyle name="Финансовый 2 2 2 3 2 2" xfId="289"/>
    <cellStyle name="Финансовый 2 2 2 3 2 2 2" xfId="1390"/>
    <cellStyle name="Финансовый 2 2 2 3 2 2 3" xfId="839"/>
    <cellStyle name="Финансовый 2 2 2 3 2 3" xfId="426"/>
    <cellStyle name="Финансовый 2 2 2 3 2 3 2" xfId="1528"/>
    <cellStyle name="Финансовый 2 2 2 3 2 3 3" xfId="977"/>
    <cellStyle name="Финансовый 2 2 2 3 2 4" xfId="561"/>
    <cellStyle name="Финансовый 2 2 2 3 2 4 2" xfId="1663"/>
    <cellStyle name="Финансовый 2 2 2 3 2 4 3" xfId="1112"/>
    <cellStyle name="Финансовый 2 2 2 3 2 5" xfId="1251"/>
    <cellStyle name="Финансовый 2 2 2 3 2 6" xfId="700"/>
    <cellStyle name="Финансовый 2 2 2 3 3" xfId="226"/>
    <cellStyle name="Финансовый 2 2 2 3 3 2" xfId="1327"/>
    <cellStyle name="Финансовый 2 2 2 3 3 3" xfId="776"/>
    <cellStyle name="Финансовый 2 2 2 3 4" xfId="363"/>
    <cellStyle name="Финансовый 2 2 2 3 4 2" xfId="1465"/>
    <cellStyle name="Финансовый 2 2 2 3 4 3" xfId="914"/>
    <cellStyle name="Финансовый 2 2 2 3 5" xfId="498"/>
    <cellStyle name="Финансовый 2 2 2 3 5 2" xfId="1600"/>
    <cellStyle name="Финансовый 2 2 2 3 5 3" xfId="1049"/>
    <cellStyle name="Финансовый 2 2 2 3 6" xfId="1188"/>
    <cellStyle name="Финансовый 2 2 2 3 7" xfId="637"/>
    <cellStyle name="Финансовый 2 2 2 4" xfId="132"/>
    <cellStyle name="Финансовый 2 2 2 4 2" xfId="290"/>
    <cellStyle name="Финансовый 2 2 2 4 2 2" xfId="1391"/>
    <cellStyle name="Финансовый 2 2 2 4 2 3" xfId="840"/>
    <cellStyle name="Финансовый 2 2 2 4 3" xfId="427"/>
    <cellStyle name="Финансовый 2 2 2 4 3 2" xfId="1529"/>
    <cellStyle name="Финансовый 2 2 2 4 3 3" xfId="978"/>
    <cellStyle name="Финансовый 2 2 2 4 4" xfId="562"/>
    <cellStyle name="Финансовый 2 2 2 4 4 2" xfId="1664"/>
    <cellStyle name="Финансовый 2 2 2 4 4 3" xfId="1113"/>
    <cellStyle name="Финансовый 2 2 2 4 5" xfId="1252"/>
    <cellStyle name="Финансовый 2 2 2 4 6" xfId="701"/>
    <cellStyle name="Финансовый 2 2 2 5" xfId="133"/>
    <cellStyle name="Финансовый 2 2 2 5 2" xfId="291"/>
    <cellStyle name="Финансовый 2 2 2 5 2 2" xfId="1392"/>
    <cellStyle name="Финансовый 2 2 2 5 2 3" xfId="841"/>
    <cellStyle name="Финансовый 2 2 2 5 3" xfId="428"/>
    <cellStyle name="Финансовый 2 2 2 5 3 2" xfId="1530"/>
    <cellStyle name="Финансовый 2 2 2 5 3 3" xfId="979"/>
    <cellStyle name="Финансовый 2 2 2 5 4" xfId="563"/>
    <cellStyle name="Финансовый 2 2 2 5 4 2" xfId="1665"/>
    <cellStyle name="Финансовый 2 2 2 5 4 3" xfId="1114"/>
    <cellStyle name="Финансовый 2 2 2 5 5" xfId="1253"/>
    <cellStyle name="Финансовый 2 2 2 5 6" xfId="702"/>
    <cellStyle name="Финансовый 2 2 2 6" xfId="223"/>
    <cellStyle name="Финансовый 2 2 2 6 2" xfId="1324"/>
    <cellStyle name="Финансовый 2 2 2 6 3" xfId="773"/>
    <cellStyle name="Финансовый 2 2 2 7" xfId="360"/>
    <cellStyle name="Финансовый 2 2 2 7 2" xfId="1462"/>
    <cellStyle name="Финансовый 2 2 2 7 3" xfId="911"/>
    <cellStyle name="Финансовый 2 2 2 8" xfId="495"/>
    <cellStyle name="Финансовый 2 2 2 8 2" xfId="1597"/>
    <cellStyle name="Финансовый 2 2 2 8 3" xfId="1046"/>
    <cellStyle name="Финансовый 2 2 2 9" xfId="1185"/>
    <cellStyle name="Финансовый 2 2 3" xfId="69"/>
    <cellStyle name="Финансовый 2 2 3 2" xfId="70"/>
    <cellStyle name="Финансовый 2 2 3 2 2" xfId="134"/>
    <cellStyle name="Финансовый 2 2 3 2 2 2" xfId="292"/>
    <cellStyle name="Финансовый 2 2 3 2 2 2 2" xfId="1393"/>
    <cellStyle name="Финансовый 2 2 3 2 2 2 3" xfId="842"/>
    <cellStyle name="Финансовый 2 2 3 2 2 3" xfId="429"/>
    <cellStyle name="Финансовый 2 2 3 2 2 3 2" xfId="1531"/>
    <cellStyle name="Финансовый 2 2 3 2 2 3 3" xfId="980"/>
    <cellStyle name="Финансовый 2 2 3 2 2 4" xfId="564"/>
    <cellStyle name="Финансовый 2 2 3 2 2 4 2" xfId="1666"/>
    <cellStyle name="Финансовый 2 2 3 2 2 4 3" xfId="1115"/>
    <cellStyle name="Финансовый 2 2 3 2 2 5" xfId="1254"/>
    <cellStyle name="Финансовый 2 2 3 2 2 6" xfId="703"/>
    <cellStyle name="Финансовый 2 2 3 2 3" xfId="228"/>
    <cellStyle name="Финансовый 2 2 3 2 3 2" xfId="1329"/>
    <cellStyle name="Финансовый 2 2 3 2 3 3" xfId="778"/>
    <cellStyle name="Финансовый 2 2 3 2 4" xfId="365"/>
    <cellStyle name="Финансовый 2 2 3 2 4 2" xfId="1467"/>
    <cellStyle name="Финансовый 2 2 3 2 4 3" xfId="916"/>
    <cellStyle name="Финансовый 2 2 3 2 5" xfId="500"/>
    <cellStyle name="Финансовый 2 2 3 2 5 2" xfId="1602"/>
    <cellStyle name="Финансовый 2 2 3 2 5 3" xfId="1051"/>
    <cellStyle name="Финансовый 2 2 3 2 6" xfId="1190"/>
    <cellStyle name="Финансовый 2 2 3 2 7" xfId="639"/>
    <cellStyle name="Финансовый 2 2 3 3" xfId="135"/>
    <cellStyle name="Финансовый 2 2 3 3 2" xfId="293"/>
    <cellStyle name="Финансовый 2 2 3 3 2 2" xfId="1394"/>
    <cellStyle name="Финансовый 2 2 3 3 2 3" xfId="843"/>
    <cellStyle name="Финансовый 2 2 3 3 3" xfId="430"/>
    <cellStyle name="Финансовый 2 2 3 3 3 2" xfId="1532"/>
    <cellStyle name="Финансовый 2 2 3 3 3 3" xfId="981"/>
    <cellStyle name="Финансовый 2 2 3 3 4" xfId="565"/>
    <cellStyle name="Финансовый 2 2 3 3 4 2" xfId="1667"/>
    <cellStyle name="Финансовый 2 2 3 3 4 3" xfId="1116"/>
    <cellStyle name="Финансовый 2 2 3 3 5" xfId="1255"/>
    <cellStyle name="Финансовый 2 2 3 3 6" xfId="704"/>
    <cellStyle name="Финансовый 2 2 3 4" xfId="227"/>
    <cellStyle name="Финансовый 2 2 3 4 2" xfId="1328"/>
    <cellStyle name="Финансовый 2 2 3 4 3" xfId="777"/>
    <cellStyle name="Финансовый 2 2 3 5" xfId="364"/>
    <cellStyle name="Финансовый 2 2 3 5 2" xfId="1466"/>
    <cellStyle name="Финансовый 2 2 3 5 3" xfId="915"/>
    <cellStyle name="Финансовый 2 2 3 6" xfId="499"/>
    <cellStyle name="Финансовый 2 2 3 6 2" xfId="1601"/>
    <cellStyle name="Финансовый 2 2 3 6 3" xfId="1050"/>
    <cellStyle name="Финансовый 2 2 3 7" xfId="1189"/>
    <cellStyle name="Финансовый 2 2 3 8" xfId="638"/>
    <cellStyle name="Финансовый 2 2 4" xfId="71"/>
    <cellStyle name="Финансовый 2 2 4 2" xfId="136"/>
    <cellStyle name="Финансовый 2 2 4 2 2" xfId="294"/>
    <cellStyle name="Финансовый 2 2 4 2 2 2" xfId="1395"/>
    <cellStyle name="Финансовый 2 2 4 2 2 3" xfId="844"/>
    <cellStyle name="Финансовый 2 2 4 2 3" xfId="431"/>
    <cellStyle name="Финансовый 2 2 4 2 3 2" xfId="1533"/>
    <cellStyle name="Финансовый 2 2 4 2 3 3" xfId="982"/>
    <cellStyle name="Финансовый 2 2 4 2 4" xfId="566"/>
    <cellStyle name="Финансовый 2 2 4 2 4 2" xfId="1668"/>
    <cellStyle name="Финансовый 2 2 4 2 4 3" xfId="1117"/>
    <cellStyle name="Финансовый 2 2 4 2 5" xfId="1256"/>
    <cellStyle name="Финансовый 2 2 4 2 6" xfId="705"/>
    <cellStyle name="Финансовый 2 2 4 3" xfId="229"/>
    <cellStyle name="Финансовый 2 2 4 3 2" xfId="1330"/>
    <cellStyle name="Финансовый 2 2 4 3 3" xfId="779"/>
    <cellStyle name="Финансовый 2 2 4 4" xfId="366"/>
    <cellStyle name="Финансовый 2 2 4 4 2" xfId="1468"/>
    <cellStyle name="Финансовый 2 2 4 4 3" xfId="917"/>
    <cellStyle name="Финансовый 2 2 4 5" xfId="501"/>
    <cellStyle name="Финансовый 2 2 4 5 2" xfId="1603"/>
    <cellStyle name="Финансовый 2 2 4 5 3" xfId="1052"/>
    <cellStyle name="Финансовый 2 2 4 6" xfId="1191"/>
    <cellStyle name="Финансовый 2 2 4 7" xfId="640"/>
    <cellStyle name="Финансовый 2 2 5" xfId="137"/>
    <cellStyle name="Финансовый 2 2 5 2" xfId="295"/>
    <cellStyle name="Финансовый 2 2 5 2 2" xfId="1396"/>
    <cellStyle name="Финансовый 2 2 5 2 3" xfId="845"/>
    <cellStyle name="Финансовый 2 2 5 3" xfId="432"/>
    <cellStyle name="Финансовый 2 2 5 3 2" xfId="1534"/>
    <cellStyle name="Финансовый 2 2 5 3 3" xfId="983"/>
    <cellStyle name="Финансовый 2 2 5 4" xfId="567"/>
    <cellStyle name="Финансовый 2 2 5 4 2" xfId="1669"/>
    <cellStyle name="Финансовый 2 2 5 4 3" xfId="1118"/>
    <cellStyle name="Финансовый 2 2 5 5" xfId="1257"/>
    <cellStyle name="Финансовый 2 2 5 6" xfId="706"/>
    <cellStyle name="Финансовый 2 2 6" xfId="138"/>
    <cellStyle name="Финансовый 2 2 6 2" xfId="296"/>
    <cellStyle name="Финансовый 2 2 6 2 2" xfId="1397"/>
    <cellStyle name="Финансовый 2 2 6 2 3" xfId="846"/>
    <cellStyle name="Финансовый 2 2 6 3" xfId="433"/>
    <cellStyle name="Финансовый 2 2 6 3 2" xfId="1535"/>
    <cellStyle name="Финансовый 2 2 6 3 3" xfId="984"/>
    <cellStyle name="Финансовый 2 2 6 4" xfId="568"/>
    <cellStyle name="Финансовый 2 2 6 4 2" xfId="1670"/>
    <cellStyle name="Финансовый 2 2 6 4 3" xfId="1119"/>
    <cellStyle name="Финансовый 2 2 6 5" xfId="1258"/>
    <cellStyle name="Финансовый 2 2 6 6" xfId="707"/>
    <cellStyle name="Финансовый 2 2 7" xfId="222"/>
    <cellStyle name="Финансовый 2 2 7 2" xfId="1323"/>
    <cellStyle name="Финансовый 2 2 7 3" xfId="772"/>
    <cellStyle name="Финансовый 2 2 8" xfId="359"/>
    <cellStyle name="Финансовый 2 2 8 2" xfId="1461"/>
    <cellStyle name="Финансовый 2 2 8 3" xfId="910"/>
    <cellStyle name="Финансовый 2 2 9" xfId="494"/>
    <cellStyle name="Финансовый 2 2 9 2" xfId="1596"/>
    <cellStyle name="Финансовый 2 2 9 3" xfId="1045"/>
    <cellStyle name="Финансовый 2 3" xfId="72"/>
    <cellStyle name="Финансовый 2 3 10" xfId="641"/>
    <cellStyle name="Финансовый 2 3 2" xfId="73"/>
    <cellStyle name="Финансовый 2 3 2 2" xfId="74"/>
    <cellStyle name="Финансовый 2 3 2 2 2" xfId="139"/>
    <cellStyle name="Финансовый 2 3 2 2 2 2" xfId="297"/>
    <cellStyle name="Финансовый 2 3 2 2 2 2 2" xfId="1398"/>
    <cellStyle name="Финансовый 2 3 2 2 2 2 3" xfId="847"/>
    <cellStyle name="Финансовый 2 3 2 2 2 3" xfId="434"/>
    <cellStyle name="Финансовый 2 3 2 2 2 3 2" xfId="1536"/>
    <cellStyle name="Финансовый 2 3 2 2 2 3 3" xfId="985"/>
    <cellStyle name="Финансовый 2 3 2 2 2 4" xfId="569"/>
    <cellStyle name="Финансовый 2 3 2 2 2 4 2" xfId="1671"/>
    <cellStyle name="Финансовый 2 3 2 2 2 4 3" xfId="1120"/>
    <cellStyle name="Финансовый 2 3 2 2 2 5" xfId="1259"/>
    <cellStyle name="Финансовый 2 3 2 2 2 6" xfId="708"/>
    <cellStyle name="Финансовый 2 3 2 2 3" xfId="232"/>
    <cellStyle name="Финансовый 2 3 2 2 3 2" xfId="1333"/>
    <cellStyle name="Финансовый 2 3 2 2 3 3" xfId="782"/>
    <cellStyle name="Финансовый 2 3 2 2 4" xfId="369"/>
    <cellStyle name="Финансовый 2 3 2 2 4 2" xfId="1471"/>
    <cellStyle name="Финансовый 2 3 2 2 4 3" xfId="920"/>
    <cellStyle name="Финансовый 2 3 2 2 5" xfId="504"/>
    <cellStyle name="Финансовый 2 3 2 2 5 2" xfId="1606"/>
    <cellStyle name="Финансовый 2 3 2 2 5 3" xfId="1055"/>
    <cellStyle name="Финансовый 2 3 2 2 6" xfId="1194"/>
    <cellStyle name="Финансовый 2 3 2 2 7" xfId="643"/>
    <cellStyle name="Финансовый 2 3 2 3" xfId="140"/>
    <cellStyle name="Финансовый 2 3 2 3 2" xfId="298"/>
    <cellStyle name="Финансовый 2 3 2 3 2 2" xfId="1399"/>
    <cellStyle name="Финансовый 2 3 2 3 2 3" xfId="848"/>
    <cellStyle name="Финансовый 2 3 2 3 3" xfId="435"/>
    <cellStyle name="Финансовый 2 3 2 3 3 2" xfId="1537"/>
    <cellStyle name="Финансовый 2 3 2 3 3 3" xfId="986"/>
    <cellStyle name="Финансовый 2 3 2 3 4" xfId="570"/>
    <cellStyle name="Финансовый 2 3 2 3 4 2" xfId="1672"/>
    <cellStyle name="Финансовый 2 3 2 3 4 3" xfId="1121"/>
    <cellStyle name="Финансовый 2 3 2 3 5" xfId="1260"/>
    <cellStyle name="Финансовый 2 3 2 3 6" xfId="709"/>
    <cellStyle name="Финансовый 2 3 2 4" xfId="231"/>
    <cellStyle name="Финансовый 2 3 2 4 2" xfId="1332"/>
    <cellStyle name="Финансовый 2 3 2 4 3" xfId="781"/>
    <cellStyle name="Финансовый 2 3 2 5" xfId="368"/>
    <cellStyle name="Финансовый 2 3 2 5 2" xfId="1470"/>
    <cellStyle name="Финансовый 2 3 2 5 3" xfId="919"/>
    <cellStyle name="Финансовый 2 3 2 6" xfId="503"/>
    <cellStyle name="Финансовый 2 3 2 6 2" xfId="1605"/>
    <cellStyle name="Финансовый 2 3 2 6 3" xfId="1054"/>
    <cellStyle name="Финансовый 2 3 2 7" xfId="1193"/>
    <cellStyle name="Финансовый 2 3 2 8" xfId="642"/>
    <cellStyle name="Финансовый 2 3 3" xfId="75"/>
    <cellStyle name="Финансовый 2 3 3 2" xfId="141"/>
    <cellStyle name="Финансовый 2 3 3 2 2" xfId="299"/>
    <cellStyle name="Финансовый 2 3 3 2 2 2" xfId="1400"/>
    <cellStyle name="Финансовый 2 3 3 2 2 3" xfId="849"/>
    <cellStyle name="Финансовый 2 3 3 2 3" xfId="436"/>
    <cellStyle name="Финансовый 2 3 3 2 3 2" xfId="1538"/>
    <cellStyle name="Финансовый 2 3 3 2 3 3" xfId="987"/>
    <cellStyle name="Финансовый 2 3 3 2 4" xfId="571"/>
    <cellStyle name="Финансовый 2 3 3 2 4 2" xfId="1673"/>
    <cellStyle name="Финансовый 2 3 3 2 4 3" xfId="1122"/>
    <cellStyle name="Финансовый 2 3 3 2 5" xfId="1261"/>
    <cellStyle name="Финансовый 2 3 3 2 6" xfId="710"/>
    <cellStyle name="Финансовый 2 3 3 3" xfId="233"/>
    <cellStyle name="Финансовый 2 3 3 3 2" xfId="1334"/>
    <cellStyle name="Финансовый 2 3 3 3 3" xfId="783"/>
    <cellStyle name="Финансовый 2 3 3 4" xfId="370"/>
    <cellStyle name="Финансовый 2 3 3 4 2" xfId="1472"/>
    <cellStyle name="Финансовый 2 3 3 4 3" xfId="921"/>
    <cellStyle name="Финансовый 2 3 3 5" xfId="505"/>
    <cellStyle name="Финансовый 2 3 3 5 2" xfId="1607"/>
    <cellStyle name="Финансовый 2 3 3 5 3" xfId="1056"/>
    <cellStyle name="Финансовый 2 3 3 6" xfId="1195"/>
    <cellStyle name="Финансовый 2 3 3 7" xfId="644"/>
    <cellStyle name="Финансовый 2 3 4" xfId="142"/>
    <cellStyle name="Финансовый 2 3 4 2" xfId="300"/>
    <cellStyle name="Финансовый 2 3 4 2 2" xfId="1401"/>
    <cellStyle name="Финансовый 2 3 4 2 3" xfId="850"/>
    <cellStyle name="Финансовый 2 3 4 3" xfId="437"/>
    <cellStyle name="Финансовый 2 3 4 3 2" xfId="1539"/>
    <cellStyle name="Финансовый 2 3 4 3 3" xfId="988"/>
    <cellStyle name="Финансовый 2 3 4 4" xfId="572"/>
    <cellStyle name="Финансовый 2 3 4 4 2" xfId="1674"/>
    <cellStyle name="Финансовый 2 3 4 4 3" xfId="1123"/>
    <cellStyle name="Финансовый 2 3 4 5" xfId="1262"/>
    <cellStyle name="Финансовый 2 3 4 6" xfId="711"/>
    <cellStyle name="Финансовый 2 3 5" xfId="143"/>
    <cellStyle name="Финансовый 2 3 5 2" xfId="301"/>
    <cellStyle name="Финансовый 2 3 5 2 2" xfId="1402"/>
    <cellStyle name="Финансовый 2 3 5 2 3" xfId="851"/>
    <cellStyle name="Финансовый 2 3 5 3" xfId="438"/>
    <cellStyle name="Финансовый 2 3 5 3 2" xfId="1540"/>
    <cellStyle name="Финансовый 2 3 5 3 3" xfId="989"/>
    <cellStyle name="Финансовый 2 3 5 4" xfId="573"/>
    <cellStyle name="Финансовый 2 3 5 4 2" xfId="1675"/>
    <cellStyle name="Финансовый 2 3 5 4 3" xfId="1124"/>
    <cellStyle name="Финансовый 2 3 5 5" xfId="1263"/>
    <cellStyle name="Финансовый 2 3 5 6" xfId="712"/>
    <cellStyle name="Финансовый 2 3 6" xfId="230"/>
    <cellStyle name="Финансовый 2 3 6 2" xfId="1331"/>
    <cellStyle name="Финансовый 2 3 6 3" xfId="780"/>
    <cellStyle name="Финансовый 2 3 7" xfId="367"/>
    <cellStyle name="Финансовый 2 3 7 2" xfId="1469"/>
    <cellStyle name="Финансовый 2 3 7 3" xfId="918"/>
    <cellStyle name="Финансовый 2 3 8" xfId="502"/>
    <cellStyle name="Финансовый 2 3 8 2" xfId="1604"/>
    <cellStyle name="Финансовый 2 3 8 3" xfId="1053"/>
    <cellStyle name="Финансовый 2 3 9" xfId="1192"/>
    <cellStyle name="Финансовый 2 4" xfId="76"/>
    <cellStyle name="Финансовый 2 4 2" xfId="77"/>
    <cellStyle name="Финансовый 2 4 2 2" xfId="144"/>
    <cellStyle name="Финансовый 2 4 2 2 2" xfId="302"/>
    <cellStyle name="Финансовый 2 4 2 2 2 2" xfId="1403"/>
    <cellStyle name="Финансовый 2 4 2 2 2 3" xfId="852"/>
    <cellStyle name="Финансовый 2 4 2 2 3" xfId="439"/>
    <cellStyle name="Финансовый 2 4 2 2 3 2" xfId="1541"/>
    <cellStyle name="Финансовый 2 4 2 2 3 3" xfId="990"/>
    <cellStyle name="Финансовый 2 4 2 2 4" xfId="574"/>
    <cellStyle name="Финансовый 2 4 2 2 4 2" xfId="1676"/>
    <cellStyle name="Финансовый 2 4 2 2 4 3" xfId="1125"/>
    <cellStyle name="Финансовый 2 4 2 2 5" xfId="1264"/>
    <cellStyle name="Финансовый 2 4 2 2 6" xfId="713"/>
    <cellStyle name="Финансовый 2 4 2 3" xfId="235"/>
    <cellStyle name="Финансовый 2 4 2 3 2" xfId="1336"/>
    <cellStyle name="Финансовый 2 4 2 3 3" xfId="785"/>
    <cellStyle name="Финансовый 2 4 2 4" xfId="372"/>
    <cellStyle name="Финансовый 2 4 2 4 2" xfId="1474"/>
    <cellStyle name="Финансовый 2 4 2 4 3" xfId="923"/>
    <cellStyle name="Финансовый 2 4 2 5" xfId="507"/>
    <cellStyle name="Финансовый 2 4 2 5 2" xfId="1609"/>
    <cellStyle name="Финансовый 2 4 2 5 3" xfId="1058"/>
    <cellStyle name="Финансовый 2 4 2 6" xfId="1197"/>
    <cellStyle name="Финансовый 2 4 2 7" xfId="646"/>
    <cellStyle name="Финансовый 2 4 3" xfId="145"/>
    <cellStyle name="Финансовый 2 4 3 2" xfId="303"/>
    <cellStyle name="Финансовый 2 4 3 2 2" xfId="1404"/>
    <cellStyle name="Финансовый 2 4 3 2 3" xfId="853"/>
    <cellStyle name="Финансовый 2 4 3 3" xfId="440"/>
    <cellStyle name="Финансовый 2 4 3 3 2" xfId="1542"/>
    <cellStyle name="Финансовый 2 4 3 3 3" xfId="991"/>
    <cellStyle name="Финансовый 2 4 3 4" xfId="575"/>
    <cellStyle name="Финансовый 2 4 3 4 2" xfId="1677"/>
    <cellStyle name="Финансовый 2 4 3 4 3" xfId="1126"/>
    <cellStyle name="Финансовый 2 4 3 5" xfId="1265"/>
    <cellStyle name="Финансовый 2 4 3 6" xfId="714"/>
    <cellStyle name="Финансовый 2 4 4" xfId="234"/>
    <cellStyle name="Финансовый 2 4 4 2" xfId="1335"/>
    <cellStyle name="Финансовый 2 4 4 3" xfId="784"/>
    <cellStyle name="Финансовый 2 4 5" xfId="371"/>
    <cellStyle name="Финансовый 2 4 5 2" xfId="1473"/>
    <cellStyle name="Финансовый 2 4 5 3" xfId="922"/>
    <cellStyle name="Финансовый 2 4 6" xfId="506"/>
    <cellStyle name="Финансовый 2 4 6 2" xfId="1608"/>
    <cellStyle name="Финансовый 2 4 6 3" xfId="1057"/>
    <cellStyle name="Финансовый 2 4 7" xfId="1196"/>
    <cellStyle name="Финансовый 2 4 8" xfId="645"/>
    <cellStyle name="Финансовый 2 5" xfId="78"/>
    <cellStyle name="Финансовый 2 5 2" xfId="146"/>
    <cellStyle name="Финансовый 2 5 2 2" xfId="304"/>
    <cellStyle name="Финансовый 2 5 2 2 2" xfId="1405"/>
    <cellStyle name="Финансовый 2 5 2 2 3" xfId="854"/>
    <cellStyle name="Финансовый 2 5 2 3" xfId="441"/>
    <cellStyle name="Финансовый 2 5 2 3 2" xfId="1543"/>
    <cellStyle name="Финансовый 2 5 2 3 3" xfId="992"/>
    <cellStyle name="Финансовый 2 5 2 4" xfId="576"/>
    <cellStyle name="Финансовый 2 5 2 4 2" xfId="1678"/>
    <cellStyle name="Финансовый 2 5 2 4 3" xfId="1127"/>
    <cellStyle name="Финансовый 2 5 2 5" xfId="1266"/>
    <cellStyle name="Финансовый 2 5 2 6" xfId="715"/>
    <cellStyle name="Финансовый 2 5 3" xfId="236"/>
    <cellStyle name="Финансовый 2 5 3 2" xfId="1337"/>
    <cellStyle name="Финансовый 2 5 3 3" xfId="786"/>
    <cellStyle name="Финансовый 2 5 4" xfId="373"/>
    <cellStyle name="Финансовый 2 5 4 2" xfId="1475"/>
    <cellStyle name="Финансовый 2 5 4 3" xfId="924"/>
    <cellStyle name="Финансовый 2 5 5" xfId="508"/>
    <cellStyle name="Финансовый 2 5 5 2" xfId="1610"/>
    <cellStyle name="Финансовый 2 5 5 3" xfId="1059"/>
    <cellStyle name="Финансовый 2 5 6" xfId="1198"/>
    <cellStyle name="Финансовый 2 5 7" xfId="647"/>
    <cellStyle name="Финансовый 2 6" xfId="147"/>
    <cellStyle name="Финансовый 2 6 2" xfId="305"/>
    <cellStyle name="Финансовый 2 6 2 2" xfId="1406"/>
    <cellStyle name="Финансовый 2 6 2 3" xfId="855"/>
    <cellStyle name="Финансовый 2 6 3" xfId="442"/>
    <cellStyle name="Финансовый 2 6 3 2" xfId="1544"/>
    <cellStyle name="Финансовый 2 6 3 3" xfId="993"/>
    <cellStyle name="Финансовый 2 6 4" xfId="577"/>
    <cellStyle name="Финансовый 2 6 4 2" xfId="1679"/>
    <cellStyle name="Финансовый 2 6 4 3" xfId="1128"/>
    <cellStyle name="Финансовый 2 6 5" xfId="1267"/>
    <cellStyle name="Финансовый 2 6 6" xfId="716"/>
    <cellStyle name="Финансовый 2 7" xfId="148"/>
    <cellStyle name="Финансовый 2 7 2" xfId="306"/>
    <cellStyle name="Финансовый 2 7 2 2" xfId="1407"/>
    <cellStyle name="Финансовый 2 7 2 3" xfId="856"/>
    <cellStyle name="Финансовый 2 7 3" xfId="443"/>
    <cellStyle name="Финансовый 2 7 3 2" xfId="1545"/>
    <cellStyle name="Финансовый 2 7 3 3" xfId="994"/>
    <cellStyle name="Финансовый 2 7 4" xfId="578"/>
    <cellStyle name="Финансовый 2 7 4 2" xfId="1680"/>
    <cellStyle name="Финансовый 2 7 4 3" xfId="1129"/>
    <cellStyle name="Финансовый 2 7 5" xfId="1268"/>
    <cellStyle name="Финансовый 2 7 6" xfId="717"/>
    <cellStyle name="Финансовый 2 8" xfId="221"/>
    <cellStyle name="Финансовый 2 8 2" xfId="1322"/>
    <cellStyle name="Финансовый 2 8 3" xfId="771"/>
    <cellStyle name="Финансовый 2 9" xfId="358"/>
    <cellStyle name="Финансовый 2 9 2" xfId="1460"/>
    <cellStyle name="Финансовый 2 9 3" xfId="909"/>
    <cellStyle name="Финансовый 3" xfId="151"/>
    <cellStyle name="Финансовый 4" xfId="165"/>
    <cellStyle name="Финансовый 4 2" xfId="170"/>
    <cellStyle name="Финансовый 4 2 2" xfId="174"/>
    <cellStyle name="Финансовый 4 2 2 2" xfId="315"/>
    <cellStyle name="Финансовый 4 2 2 2 2" xfId="1417"/>
    <cellStyle name="Финансовый 4 2 2 2 3" xfId="866"/>
    <cellStyle name="Финансовый 4 2 2 3" xfId="589"/>
    <cellStyle name="Финансовый 4 2 2 3 2" xfId="1691"/>
    <cellStyle name="Финансовый 4 2 2 3 3" xfId="1140"/>
    <cellStyle name="Финансовый 4 2 2 4" xfId="1278"/>
    <cellStyle name="Финансовый 4 2 2 5" xfId="727"/>
    <cellStyle name="Финансовый 4 2 3" xfId="312"/>
    <cellStyle name="Финансовый 4 2 3 2" xfId="1414"/>
    <cellStyle name="Финансовый 4 2 3 3" xfId="863"/>
    <cellStyle name="Финансовый 4 2 4" xfId="586"/>
    <cellStyle name="Финансовый 4 2 4 2" xfId="1688"/>
    <cellStyle name="Финансовый 4 2 4 3" xfId="1137"/>
    <cellStyle name="Финансовый 4 2 5" xfId="1275"/>
    <cellStyle name="Финансовый 4 2 6" xfId="724"/>
    <cellStyle name="Финансовый 4 3" xfId="172"/>
    <cellStyle name="Финансовый 4 3 2" xfId="313"/>
    <cellStyle name="Финансовый 4 3 2 2" xfId="1415"/>
    <cellStyle name="Финансовый 4 3 2 3" xfId="864"/>
    <cellStyle name="Финансовый 4 3 3" xfId="587"/>
    <cellStyle name="Финансовый 4 3 3 2" xfId="1689"/>
    <cellStyle name="Финансовый 4 3 3 3" xfId="1138"/>
    <cellStyle name="Финансовый 4 3 4" xfId="1276"/>
    <cellStyle name="Финансовый 4 3 5" xfId="725"/>
    <cellStyle name="Финансовый 4 4" xfId="310"/>
    <cellStyle name="Финансовый 4 4 2" xfId="1412"/>
    <cellStyle name="Финансовый 4 4 3" xfId="861"/>
    <cellStyle name="Финансовый 4 5" xfId="584"/>
    <cellStyle name="Финансовый 4 5 2" xfId="1686"/>
    <cellStyle name="Финансовый 4 5 3" xfId="1135"/>
    <cellStyle name="Финансовый 4 6" xfId="1273"/>
    <cellStyle name="Финансовый 4 7" xfId="722"/>
    <cellStyle name="Финансовый 5" xfId="169"/>
    <cellStyle name="Финансовый 5 2" xfId="173"/>
    <cellStyle name="Финансовый 5 2 2" xfId="314"/>
    <cellStyle name="Финансовый 5 2 2 2" xfId="1416"/>
    <cellStyle name="Финансовый 5 2 2 3" xfId="865"/>
    <cellStyle name="Финансовый 5 2 3" xfId="588"/>
    <cellStyle name="Финансовый 5 2 3 2" xfId="1690"/>
    <cellStyle name="Финансовый 5 2 3 3" xfId="1139"/>
    <cellStyle name="Финансовый 5 2 4" xfId="1277"/>
    <cellStyle name="Финансовый 5 2 5" xfId="726"/>
    <cellStyle name="Финансовый 5 3" xfId="311"/>
    <cellStyle name="Финансовый 5 3 2" xfId="1413"/>
    <cellStyle name="Финансовый 5 3 3" xfId="862"/>
    <cellStyle name="Финансовый 5 4" xfId="585"/>
    <cellStyle name="Финансовый 5 4 2" xfId="1687"/>
    <cellStyle name="Финансовый 5 4 3" xfId="1136"/>
    <cellStyle name="Финансовый 5 5" xfId="1274"/>
    <cellStyle name="Финансовый 5 6" xfId="723"/>
    <cellStyle name="Финансовый 6" xfId="175"/>
    <cellStyle name="Финансовый 6 2" xfId="316"/>
    <cellStyle name="Финансовый 6 2 2" xfId="1418"/>
    <cellStyle name="Финансовый 6 2 3" xfId="867"/>
    <cellStyle name="Финансовый 6 3" xfId="450"/>
    <cellStyle name="Финансовый 6 3 2" xfId="1552"/>
    <cellStyle name="Финансовый 6 3 3" xfId="1001"/>
    <cellStyle name="Финансовый 6 4" xfId="579"/>
    <cellStyle name="Финансовый 6 4 2" xfId="1681"/>
    <cellStyle name="Финансовый 6 4 3" xfId="1130"/>
    <cellStyle name="Финансовый 6 5" xfId="1279"/>
    <cellStyle name="Финансовый 6 6" xfId="728"/>
    <cellStyle name="Финансовый 7" xfId="452"/>
    <cellStyle name="Финансовый 7 2" xfId="1554"/>
    <cellStyle name="Финансовый 7 3" xfId="1003"/>
    <cellStyle name="Финансовый 8" xfId="1141"/>
    <cellStyle name="Финансовый 9" xfId="590"/>
  </cellStyles>
  <dxfs count="0"/>
  <tableStyles count="0" defaultTableStyle="TableStyleMedium2" defaultPivotStyle="PivotStyleLight16"/>
  <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X117"/>
  <sheetViews>
    <sheetView tabSelected="1" zoomScale="55" zoomScaleNormal="55" workbookViewId="0">
      <selection activeCell="D10" sqref="D10"/>
    </sheetView>
  </sheetViews>
  <sheetFormatPr defaultRowHeight="19.5" x14ac:dyDescent="0.25"/>
  <cols>
    <col min="1" max="1" width="7.42578125" style="1" customWidth="1"/>
    <col min="2" max="2" width="30.85546875" style="25" customWidth="1"/>
    <col min="3" max="3" width="16" style="1" customWidth="1"/>
    <col min="4" max="5" width="24.5703125" style="1" customWidth="1"/>
    <col min="6" max="6" width="53.140625" style="21" customWidth="1"/>
    <col min="7" max="7" width="22.85546875" style="21" customWidth="1"/>
    <col min="8" max="8" width="25.140625" style="1" customWidth="1"/>
    <col min="9" max="9" width="22.42578125" style="49" customWidth="1"/>
    <col min="10" max="10" width="27" style="1" customWidth="1"/>
    <col min="11" max="17" width="22.28515625" style="1" hidden="1" customWidth="1"/>
    <col min="18" max="18" width="22.28515625" style="66" customWidth="1"/>
    <col min="19" max="19" width="19.7109375" style="1" hidden="1" customWidth="1"/>
    <col min="20" max="20" width="17.5703125" style="1" customWidth="1"/>
    <col min="21" max="21" width="9.140625" style="1" hidden="1" customWidth="1"/>
    <col min="22" max="22" width="0" style="1" hidden="1" customWidth="1"/>
    <col min="23" max="23" width="22.7109375" style="1" hidden="1" customWidth="1"/>
    <col min="24" max="24" width="20.28515625" style="1" hidden="1" customWidth="1"/>
    <col min="25" max="25" width="0" style="1" hidden="1" customWidth="1"/>
    <col min="26" max="171" width="9.140625" style="1"/>
    <col min="172" max="172" width="7.42578125" style="1" customWidth="1"/>
    <col min="173" max="173" width="8.5703125" style="1" customWidth="1"/>
    <col min="174" max="174" width="9.140625" style="1" customWidth="1"/>
    <col min="175" max="175" width="8.5703125" style="1" customWidth="1"/>
    <col min="176" max="176" width="30.140625" style="1" customWidth="1"/>
    <col min="177" max="177" width="21.5703125" style="1" customWidth="1"/>
    <col min="178" max="178" width="26.42578125" style="1" customWidth="1"/>
    <col min="179" max="179" width="34.7109375" style="1" customWidth="1"/>
    <col min="180" max="180" width="35.42578125" style="1" customWidth="1"/>
    <col min="181" max="181" width="25.42578125" style="1" customWidth="1"/>
    <col min="182" max="182" width="33.42578125" style="1" customWidth="1"/>
    <col min="183" max="183" width="24.85546875" style="1" customWidth="1"/>
    <col min="184" max="184" width="23.140625" style="1" customWidth="1"/>
    <col min="185" max="185" width="33.85546875" style="1" customWidth="1"/>
    <col min="186" max="186" width="24.28515625" style="1" customWidth="1"/>
    <col min="187" max="187" width="26.140625" style="1" customWidth="1"/>
    <col min="188" max="188" width="34" style="1" customWidth="1"/>
    <col min="189" max="189" width="24.7109375" style="1" customWidth="1"/>
    <col min="190" max="190" width="26.7109375" style="1" customWidth="1"/>
    <col min="191" max="191" width="28" style="1" customWidth="1"/>
    <col min="192" max="192" width="27.140625" style="1" customWidth="1"/>
    <col min="193" max="193" width="27.5703125" style="1" customWidth="1"/>
    <col min="194" max="194" width="28.85546875" style="1" customWidth="1"/>
    <col min="195" max="195" width="21.140625" style="1" customWidth="1"/>
    <col min="196" max="196" width="20.85546875" style="1" customWidth="1"/>
    <col min="197" max="197" width="26.5703125" style="1" customWidth="1"/>
    <col min="198" max="198" width="24.85546875" style="1" customWidth="1"/>
    <col min="199" max="199" width="33" style="1" customWidth="1"/>
    <col min="200" max="201" width="29.140625" style="1" customWidth="1"/>
    <col min="202" max="202" width="28.42578125" style="1" customWidth="1"/>
    <col min="203" max="203" width="28" style="1" customWidth="1"/>
    <col min="204" max="204" width="30.7109375" style="1" customWidth="1"/>
    <col min="205" max="205" width="19.7109375" style="1" customWidth="1"/>
    <col min="206" max="206" width="26.42578125" style="1" customWidth="1"/>
    <col min="207" max="207" width="9.140625" style="1" customWidth="1"/>
    <col min="208" max="427" width="9.140625" style="1"/>
    <col min="428" max="428" width="7.42578125" style="1" customWidth="1"/>
    <col min="429" max="429" width="8.5703125" style="1" customWidth="1"/>
    <col min="430" max="430" width="9.140625" style="1" customWidth="1"/>
    <col min="431" max="431" width="8.5703125" style="1" customWidth="1"/>
    <col min="432" max="432" width="30.140625" style="1" customWidth="1"/>
    <col min="433" max="433" width="21.5703125" style="1" customWidth="1"/>
    <col min="434" max="434" width="26.42578125" style="1" customWidth="1"/>
    <col min="435" max="435" width="34.7109375" style="1" customWidth="1"/>
    <col min="436" max="436" width="35.42578125" style="1" customWidth="1"/>
    <col min="437" max="437" width="25.42578125" style="1" customWidth="1"/>
    <col min="438" max="438" width="33.42578125" style="1" customWidth="1"/>
    <col min="439" max="439" width="24.85546875" style="1" customWidth="1"/>
    <col min="440" max="440" width="23.140625" style="1" customWidth="1"/>
    <col min="441" max="441" width="33.85546875" style="1" customWidth="1"/>
    <col min="442" max="442" width="24.28515625" style="1" customWidth="1"/>
    <col min="443" max="443" width="26.140625" style="1" customWidth="1"/>
    <col min="444" max="444" width="34" style="1" customWidth="1"/>
    <col min="445" max="445" width="24.7109375" style="1" customWidth="1"/>
    <col min="446" max="446" width="26.7109375" style="1" customWidth="1"/>
    <col min="447" max="447" width="28" style="1" customWidth="1"/>
    <col min="448" max="448" width="27.140625" style="1" customWidth="1"/>
    <col min="449" max="449" width="27.5703125" style="1" customWidth="1"/>
    <col min="450" max="450" width="28.85546875" style="1" customWidth="1"/>
    <col min="451" max="451" width="21.140625" style="1" customWidth="1"/>
    <col min="452" max="452" width="20.85546875" style="1" customWidth="1"/>
    <col min="453" max="453" width="26.5703125" style="1" customWidth="1"/>
    <col min="454" max="454" width="24.85546875" style="1" customWidth="1"/>
    <col min="455" max="455" width="33" style="1" customWidth="1"/>
    <col min="456" max="457" width="29.140625" style="1" customWidth="1"/>
    <col min="458" max="458" width="28.42578125" style="1" customWidth="1"/>
    <col min="459" max="459" width="28" style="1" customWidth="1"/>
    <col min="460" max="460" width="30.7109375" style="1" customWidth="1"/>
    <col min="461" max="461" width="19.7109375" style="1" customWidth="1"/>
    <col min="462" max="462" width="26.42578125" style="1" customWidth="1"/>
    <col min="463" max="463" width="9.140625" style="1" customWidth="1"/>
    <col min="464" max="683" width="9.140625" style="1"/>
    <col min="684" max="684" width="7.42578125" style="1" customWidth="1"/>
    <col min="685" max="685" width="8.5703125" style="1" customWidth="1"/>
    <col min="686" max="686" width="9.140625" style="1" customWidth="1"/>
    <col min="687" max="687" width="8.5703125" style="1" customWidth="1"/>
    <col min="688" max="688" width="30.140625" style="1" customWidth="1"/>
    <col min="689" max="689" width="21.5703125" style="1" customWidth="1"/>
    <col min="690" max="690" width="26.42578125" style="1" customWidth="1"/>
    <col min="691" max="691" width="34.7109375" style="1" customWidth="1"/>
    <col min="692" max="692" width="35.42578125" style="1" customWidth="1"/>
    <col min="693" max="693" width="25.42578125" style="1" customWidth="1"/>
    <col min="694" max="694" width="33.42578125" style="1" customWidth="1"/>
    <col min="695" max="695" width="24.85546875" style="1" customWidth="1"/>
    <col min="696" max="696" width="23.140625" style="1" customWidth="1"/>
    <col min="697" max="697" width="33.85546875" style="1" customWidth="1"/>
    <col min="698" max="698" width="24.28515625" style="1" customWidth="1"/>
    <col min="699" max="699" width="26.140625" style="1" customWidth="1"/>
    <col min="700" max="700" width="34" style="1" customWidth="1"/>
    <col min="701" max="701" width="24.7109375" style="1" customWidth="1"/>
    <col min="702" max="702" width="26.7109375" style="1" customWidth="1"/>
    <col min="703" max="703" width="28" style="1" customWidth="1"/>
    <col min="704" max="704" width="27.140625" style="1" customWidth="1"/>
    <col min="705" max="705" width="27.5703125" style="1" customWidth="1"/>
    <col min="706" max="706" width="28.85546875" style="1" customWidth="1"/>
    <col min="707" max="707" width="21.140625" style="1" customWidth="1"/>
    <col min="708" max="708" width="20.85546875" style="1" customWidth="1"/>
    <col min="709" max="709" width="26.5703125" style="1" customWidth="1"/>
    <col min="710" max="710" width="24.85546875" style="1" customWidth="1"/>
    <col min="711" max="711" width="33" style="1" customWidth="1"/>
    <col min="712" max="713" width="29.140625" style="1" customWidth="1"/>
    <col min="714" max="714" width="28.42578125" style="1" customWidth="1"/>
    <col min="715" max="715" width="28" style="1" customWidth="1"/>
    <col min="716" max="716" width="30.7109375" style="1" customWidth="1"/>
    <col min="717" max="717" width="19.7109375" style="1" customWidth="1"/>
    <col min="718" max="718" width="26.42578125" style="1" customWidth="1"/>
    <col min="719" max="719" width="9.140625" style="1" customWidth="1"/>
    <col min="720" max="939" width="9.140625" style="1"/>
    <col min="940" max="940" width="7.42578125" style="1" customWidth="1"/>
    <col min="941" max="941" width="8.5703125" style="1" customWidth="1"/>
    <col min="942" max="942" width="9.140625" style="1" customWidth="1"/>
    <col min="943" max="943" width="8.5703125" style="1" customWidth="1"/>
    <col min="944" max="944" width="30.140625" style="1" customWidth="1"/>
    <col min="945" max="945" width="21.5703125" style="1" customWidth="1"/>
    <col min="946" max="946" width="26.42578125" style="1" customWidth="1"/>
    <col min="947" max="947" width="34.7109375" style="1" customWidth="1"/>
    <col min="948" max="948" width="35.42578125" style="1" customWidth="1"/>
    <col min="949" max="949" width="25.42578125" style="1" customWidth="1"/>
    <col min="950" max="950" width="33.42578125" style="1" customWidth="1"/>
    <col min="951" max="951" width="24.85546875" style="1" customWidth="1"/>
    <col min="952" max="952" width="23.140625" style="1" customWidth="1"/>
    <col min="953" max="953" width="33.85546875" style="1" customWidth="1"/>
    <col min="954" max="954" width="24.28515625" style="1" customWidth="1"/>
    <col min="955" max="955" width="26.140625" style="1" customWidth="1"/>
    <col min="956" max="956" width="34" style="1" customWidth="1"/>
    <col min="957" max="957" width="24.7109375" style="1" customWidth="1"/>
    <col min="958" max="958" width="26.7109375" style="1" customWidth="1"/>
    <col min="959" max="959" width="28" style="1" customWidth="1"/>
    <col min="960" max="960" width="27.140625" style="1" customWidth="1"/>
    <col min="961" max="961" width="27.5703125" style="1" customWidth="1"/>
    <col min="962" max="962" width="28.85546875" style="1" customWidth="1"/>
    <col min="963" max="963" width="21.140625" style="1" customWidth="1"/>
    <col min="964" max="964" width="20.85546875" style="1" customWidth="1"/>
    <col min="965" max="965" width="26.5703125" style="1" customWidth="1"/>
    <col min="966" max="966" width="24.85546875" style="1" customWidth="1"/>
    <col min="967" max="967" width="33" style="1" customWidth="1"/>
    <col min="968" max="969" width="29.140625" style="1" customWidth="1"/>
    <col min="970" max="970" width="28.42578125" style="1" customWidth="1"/>
    <col min="971" max="971" width="28" style="1" customWidth="1"/>
    <col min="972" max="972" width="30.7109375" style="1" customWidth="1"/>
    <col min="973" max="973" width="19.7109375" style="1" customWidth="1"/>
    <col min="974" max="974" width="26.42578125" style="1" customWidth="1"/>
    <col min="975" max="975" width="9.140625" style="1" customWidth="1"/>
    <col min="976" max="1195" width="9.140625" style="1"/>
    <col min="1196" max="1196" width="7.42578125" style="1" customWidth="1"/>
    <col min="1197" max="1197" width="8.5703125" style="1" customWidth="1"/>
    <col min="1198" max="1198" width="9.140625" style="1" customWidth="1"/>
    <col min="1199" max="1199" width="8.5703125" style="1" customWidth="1"/>
    <col min="1200" max="1200" width="30.140625" style="1" customWidth="1"/>
    <col min="1201" max="1201" width="21.5703125" style="1" customWidth="1"/>
    <col min="1202" max="1202" width="26.42578125" style="1" customWidth="1"/>
    <col min="1203" max="1203" width="34.7109375" style="1" customWidth="1"/>
    <col min="1204" max="1204" width="35.42578125" style="1" customWidth="1"/>
    <col min="1205" max="1205" width="25.42578125" style="1" customWidth="1"/>
    <col min="1206" max="1206" width="33.42578125" style="1" customWidth="1"/>
    <col min="1207" max="1207" width="24.85546875" style="1" customWidth="1"/>
    <col min="1208" max="1208" width="23.140625" style="1" customWidth="1"/>
    <col min="1209" max="1209" width="33.85546875" style="1" customWidth="1"/>
    <col min="1210" max="1210" width="24.28515625" style="1" customWidth="1"/>
    <col min="1211" max="1211" width="26.140625" style="1" customWidth="1"/>
    <col min="1212" max="1212" width="34" style="1" customWidth="1"/>
    <col min="1213" max="1213" width="24.7109375" style="1" customWidth="1"/>
    <col min="1214" max="1214" width="26.7109375" style="1" customWidth="1"/>
    <col min="1215" max="1215" width="28" style="1" customWidth="1"/>
    <col min="1216" max="1216" width="27.140625" style="1" customWidth="1"/>
    <col min="1217" max="1217" width="27.5703125" style="1" customWidth="1"/>
    <col min="1218" max="1218" width="28.85546875" style="1" customWidth="1"/>
    <col min="1219" max="1219" width="21.140625" style="1" customWidth="1"/>
    <col min="1220" max="1220" width="20.85546875" style="1" customWidth="1"/>
    <col min="1221" max="1221" width="26.5703125" style="1" customWidth="1"/>
    <col min="1222" max="1222" width="24.85546875" style="1" customWidth="1"/>
    <col min="1223" max="1223" width="33" style="1" customWidth="1"/>
    <col min="1224" max="1225" width="29.140625" style="1" customWidth="1"/>
    <col min="1226" max="1226" width="28.42578125" style="1" customWidth="1"/>
    <col min="1227" max="1227" width="28" style="1" customWidth="1"/>
    <col min="1228" max="1228" width="30.7109375" style="1" customWidth="1"/>
    <col min="1229" max="1229" width="19.7109375" style="1" customWidth="1"/>
    <col min="1230" max="1230" width="26.42578125" style="1" customWidth="1"/>
    <col min="1231" max="1231" width="9.140625" style="1" customWidth="1"/>
    <col min="1232" max="1451" width="9.140625" style="1"/>
    <col min="1452" max="1452" width="7.42578125" style="1" customWidth="1"/>
    <col min="1453" max="1453" width="8.5703125" style="1" customWidth="1"/>
    <col min="1454" max="1454" width="9.140625" style="1" customWidth="1"/>
    <col min="1455" max="1455" width="8.5703125" style="1" customWidth="1"/>
    <col min="1456" max="1456" width="30.140625" style="1" customWidth="1"/>
    <col min="1457" max="1457" width="21.5703125" style="1" customWidth="1"/>
    <col min="1458" max="1458" width="26.42578125" style="1" customWidth="1"/>
    <col min="1459" max="1459" width="34.7109375" style="1" customWidth="1"/>
    <col min="1460" max="1460" width="35.42578125" style="1" customWidth="1"/>
    <col min="1461" max="1461" width="25.42578125" style="1" customWidth="1"/>
    <col min="1462" max="1462" width="33.42578125" style="1" customWidth="1"/>
    <col min="1463" max="1463" width="24.85546875" style="1" customWidth="1"/>
    <col min="1464" max="1464" width="23.140625" style="1" customWidth="1"/>
    <col min="1465" max="1465" width="33.85546875" style="1" customWidth="1"/>
    <col min="1466" max="1466" width="24.28515625" style="1" customWidth="1"/>
    <col min="1467" max="1467" width="26.140625" style="1" customWidth="1"/>
    <col min="1468" max="1468" width="34" style="1" customWidth="1"/>
    <col min="1469" max="1469" width="24.7109375" style="1" customWidth="1"/>
    <col min="1470" max="1470" width="26.7109375" style="1" customWidth="1"/>
    <col min="1471" max="1471" width="28" style="1" customWidth="1"/>
    <col min="1472" max="1472" width="27.140625" style="1" customWidth="1"/>
    <col min="1473" max="1473" width="27.5703125" style="1" customWidth="1"/>
    <col min="1474" max="1474" width="28.85546875" style="1" customWidth="1"/>
    <col min="1475" max="1475" width="21.140625" style="1" customWidth="1"/>
    <col min="1476" max="1476" width="20.85546875" style="1" customWidth="1"/>
    <col min="1477" max="1477" width="26.5703125" style="1" customWidth="1"/>
    <col min="1478" max="1478" width="24.85546875" style="1" customWidth="1"/>
    <col min="1479" max="1479" width="33" style="1" customWidth="1"/>
    <col min="1480" max="1481" width="29.140625" style="1" customWidth="1"/>
    <col min="1482" max="1482" width="28.42578125" style="1" customWidth="1"/>
    <col min="1483" max="1483" width="28" style="1" customWidth="1"/>
    <col min="1484" max="1484" width="30.7109375" style="1" customWidth="1"/>
    <col min="1485" max="1485" width="19.7109375" style="1" customWidth="1"/>
    <col min="1486" max="1486" width="26.42578125" style="1" customWidth="1"/>
    <col min="1487" max="1487" width="9.140625" style="1" customWidth="1"/>
    <col min="1488" max="1707" width="9.140625" style="1"/>
    <col min="1708" max="1708" width="7.42578125" style="1" customWidth="1"/>
    <col min="1709" max="1709" width="8.5703125" style="1" customWidth="1"/>
    <col min="1710" max="1710" width="9.140625" style="1" customWidth="1"/>
    <col min="1711" max="1711" width="8.5703125" style="1" customWidth="1"/>
    <col min="1712" max="1712" width="30.140625" style="1" customWidth="1"/>
    <col min="1713" max="1713" width="21.5703125" style="1" customWidth="1"/>
    <col min="1714" max="1714" width="26.42578125" style="1" customWidth="1"/>
    <col min="1715" max="1715" width="34.7109375" style="1" customWidth="1"/>
    <col min="1716" max="1716" width="35.42578125" style="1" customWidth="1"/>
    <col min="1717" max="1717" width="25.42578125" style="1" customWidth="1"/>
    <col min="1718" max="1718" width="33.42578125" style="1" customWidth="1"/>
    <col min="1719" max="1719" width="24.85546875" style="1" customWidth="1"/>
    <col min="1720" max="1720" width="23.140625" style="1" customWidth="1"/>
    <col min="1721" max="1721" width="33.85546875" style="1" customWidth="1"/>
    <col min="1722" max="1722" width="24.28515625" style="1" customWidth="1"/>
    <col min="1723" max="1723" width="26.140625" style="1" customWidth="1"/>
    <col min="1724" max="1724" width="34" style="1" customWidth="1"/>
    <col min="1725" max="1725" width="24.7109375" style="1" customWidth="1"/>
    <col min="1726" max="1726" width="26.7109375" style="1" customWidth="1"/>
    <col min="1727" max="1727" width="28" style="1" customWidth="1"/>
    <col min="1728" max="1728" width="27.140625" style="1" customWidth="1"/>
    <col min="1729" max="1729" width="27.5703125" style="1" customWidth="1"/>
    <col min="1730" max="1730" width="28.85546875" style="1" customWidth="1"/>
    <col min="1731" max="1731" width="21.140625" style="1" customWidth="1"/>
    <col min="1732" max="1732" width="20.85546875" style="1" customWidth="1"/>
    <col min="1733" max="1733" width="26.5703125" style="1" customWidth="1"/>
    <col min="1734" max="1734" width="24.85546875" style="1" customWidth="1"/>
    <col min="1735" max="1735" width="33" style="1" customWidth="1"/>
    <col min="1736" max="1737" width="29.140625" style="1" customWidth="1"/>
    <col min="1738" max="1738" width="28.42578125" style="1" customWidth="1"/>
    <col min="1739" max="1739" width="28" style="1" customWidth="1"/>
    <col min="1740" max="1740" width="30.7109375" style="1" customWidth="1"/>
    <col min="1741" max="1741" width="19.7109375" style="1" customWidth="1"/>
    <col min="1742" max="1742" width="26.42578125" style="1" customWidth="1"/>
    <col min="1743" max="1743" width="9.140625" style="1" customWidth="1"/>
    <col min="1744" max="1963" width="9.140625" style="1"/>
    <col min="1964" max="1964" width="7.42578125" style="1" customWidth="1"/>
    <col min="1965" max="1965" width="8.5703125" style="1" customWidth="1"/>
    <col min="1966" max="1966" width="9.140625" style="1" customWidth="1"/>
    <col min="1967" max="1967" width="8.5703125" style="1" customWidth="1"/>
    <col min="1968" max="1968" width="30.140625" style="1" customWidth="1"/>
    <col min="1969" max="1969" width="21.5703125" style="1" customWidth="1"/>
    <col min="1970" max="1970" width="26.42578125" style="1" customWidth="1"/>
    <col min="1971" max="1971" width="34.7109375" style="1" customWidth="1"/>
    <col min="1972" max="1972" width="35.42578125" style="1" customWidth="1"/>
    <col min="1973" max="1973" width="25.42578125" style="1" customWidth="1"/>
    <col min="1974" max="1974" width="33.42578125" style="1" customWidth="1"/>
    <col min="1975" max="1975" width="24.85546875" style="1" customWidth="1"/>
    <col min="1976" max="1976" width="23.140625" style="1" customWidth="1"/>
    <col min="1977" max="1977" width="33.85546875" style="1" customWidth="1"/>
    <col min="1978" max="1978" width="24.28515625" style="1" customWidth="1"/>
    <col min="1979" max="1979" width="26.140625" style="1" customWidth="1"/>
    <col min="1980" max="1980" width="34" style="1" customWidth="1"/>
    <col min="1981" max="1981" width="24.7109375" style="1" customWidth="1"/>
    <col min="1982" max="1982" width="26.7109375" style="1" customWidth="1"/>
    <col min="1983" max="1983" width="28" style="1" customWidth="1"/>
    <col min="1984" max="1984" width="27.140625" style="1" customWidth="1"/>
    <col min="1985" max="1985" width="27.5703125" style="1" customWidth="1"/>
    <col min="1986" max="1986" width="28.85546875" style="1" customWidth="1"/>
    <col min="1987" max="1987" width="21.140625" style="1" customWidth="1"/>
    <col min="1988" max="1988" width="20.85546875" style="1" customWidth="1"/>
    <col min="1989" max="1989" width="26.5703125" style="1" customWidth="1"/>
    <col min="1990" max="1990" width="24.85546875" style="1" customWidth="1"/>
    <col min="1991" max="1991" width="33" style="1" customWidth="1"/>
    <col min="1992" max="1993" width="29.140625" style="1" customWidth="1"/>
    <col min="1994" max="1994" width="28.42578125" style="1" customWidth="1"/>
    <col min="1995" max="1995" width="28" style="1" customWidth="1"/>
    <col min="1996" max="1996" width="30.7109375" style="1" customWidth="1"/>
    <col min="1997" max="1997" width="19.7109375" style="1" customWidth="1"/>
    <col min="1998" max="1998" width="26.42578125" style="1" customWidth="1"/>
    <col min="1999" max="1999" width="9.140625" style="1" customWidth="1"/>
    <col min="2000" max="2219" width="9.140625" style="1"/>
    <col min="2220" max="2220" width="7.42578125" style="1" customWidth="1"/>
    <col min="2221" max="2221" width="8.5703125" style="1" customWidth="1"/>
    <col min="2222" max="2222" width="9.140625" style="1" customWidth="1"/>
    <col min="2223" max="2223" width="8.5703125" style="1" customWidth="1"/>
    <col min="2224" max="2224" width="30.140625" style="1" customWidth="1"/>
    <col min="2225" max="2225" width="21.5703125" style="1" customWidth="1"/>
    <col min="2226" max="2226" width="26.42578125" style="1" customWidth="1"/>
    <col min="2227" max="2227" width="34.7109375" style="1" customWidth="1"/>
    <col min="2228" max="2228" width="35.42578125" style="1" customWidth="1"/>
    <col min="2229" max="2229" width="25.42578125" style="1" customWidth="1"/>
    <col min="2230" max="2230" width="33.42578125" style="1" customWidth="1"/>
    <col min="2231" max="2231" width="24.85546875" style="1" customWidth="1"/>
    <col min="2232" max="2232" width="23.140625" style="1" customWidth="1"/>
    <col min="2233" max="2233" width="33.85546875" style="1" customWidth="1"/>
    <col min="2234" max="2234" width="24.28515625" style="1" customWidth="1"/>
    <col min="2235" max="2235" width="26.140625" style="1" customWidth="1"/>
    <col min="2236" max="2236" width="34" style="1" customWidth="1"/>
    <col min="2237" max="2237" width="24.7109375" style="1" customWidth="1"/>
    <col min="2238" max="2238" width="26.7109375" style="1" customWidth="1"/>
    <col min="2239" max="2239" width="28" style="1" customWidth="1"/>
    <col min="2240" max="2240" width="27.140625" style="1" customWidth="1"/>
    <col min="2241" max="2241" width="27.5703125" style="1" customWidth="1"/>
    <col min="2242" max="2242" width="28.85546875" style="1" customWidth="1"/>
    <col min="2243" max="2243" width="21.140625" style="1" customWidth="1"/>
    <col min="2244" max="2244" width="20.85546875" style="1" customWidth="1"/>
    <col min="2245" max="2245" width="26.5703125" style="1" customWidth="1"/>
    <col min="2246" max="2246" width="24.85546875" style="1" customWidth="1"/>
    <col min="2247" max="2247" width="33" style="1" customWidth="1"/>
    <col min="2248" max="2249" width="29.140625" style="1" customWidth="1"/>
    <col min="2250" max="2250" width="28.42578125" style="1" customWidth="1"/>
    <col min="2251" max="2251" width="28" style="1" customWidth="1"/>
    <col min="2252" max="2252" width="30.7109375" style="1" customWidth="1"/>
    <col min="2253" max="2253" width="19.7109375" style="1" customWidth="1"/>
    <col min="2254" max="2254" width="26.42578125" style="1" customWidth="1"/>
    <col min="2255" max="2255" width="9.140625" style="1" customWidth="1"/>
    <col min="2256" max="2475" width="9.140625" style="1"/>
    <col min="2476" max="2476" width="7.42578125" style="1" customWidth="1"/>
    <col min="2477" max="2477" width="8.5703125" style="1" customWidth="1"/>
    <col min="2478" max="2478" width="9.140625" style="1" customWidth="1"/>
    <col min="2479" max="2479" width="8.5703125" style="1" customWidth="1"/>
    <col min="2480" max="2480" width="30.140625" style="1" customWidth="1"/>
    <col min="2481" max="2481" width="21.5703125" style="1" customWidth="1"/>
    <col min="2482" max="2482" width="26.42578125" style="1" customWidth="1"/>
    <col min="2483" max="2483" width="34.7109375" style="1" customWidth="1"/>
    <col min="2484" max="2484" width="35.42578125" style="1" customWidth="1"/>
    <col min="2485" max="2485" width="25.42578125" style="1" customWidth="1"/>
    <col min="2486" max="2486" width="33.42578125" style="1" customWidth="1"/>
    <col min="2487" max="2487" width="24.85546875" style="1" customWidth="1"/>
    <col min="2488" max="2488" width="23.140625" style="1" customWidth="1"/>
    <col min="2489" max="2489" width="33.85546875" style="1" customWidth="1"/>
    <col min="2490" max="2490" width="24.28515625" style="1" customWidth="1"/>
    <col min="2491" max="2491" width="26.140625" style="1" customWidth="1"/>
    <col min="2492" max="2492" width="34" style="1" customWidth="1"/>
    <col min="2493" max="2493" width="24.7109375" style="1" customWidth="1"/>
    <col min="2494" max="2494" width="26.7109375" style="1" customWidth="1"/>
    <col min="2495" max="2495" width="28" style="1" customWidth="1"/>
    <col min="2496" max="2496" width="27.140625" style="1" customWidth="1"/>
    <col min="2497" max="2497" width="27.5703125" style="1" customWidth="1"/>
    <col min="2498" max="2498" width="28.85546875" style="1" customWidth="1"/>
    <col min="2499" max="2499" width="21.140625" style="1" customWidth="1"/>
    <col min="2500" max="2500" width="20.85546875" style="1" customWidth="1"/>
    <col min="2501" max="2501" width="26.5703125" style="1" customWidth="1"/>
    <col min="2502" max="2502" width="24.85546875" style="1" customWidth="1"/>
    <col min="2503" max="2503" width="33" style="1" customWidth="1"/>
    <col min="2504" max="2505" width="29.140625" style="1" customWidth="1"/>
    <col min="2506" max="2506" width="28.42578125" style="1" customWidth="1"/>
    <col min="2507" max="2507" width="28" style="1" customWidth="1"/>
    <col min="2508" max="2508" width="30.7109375" style="1" customWidth="1"/>
    <col min="2509" max="2509" width="19.7109375" style="1" customWidth="1"/>
    <col min="2510" max="2510" width="26.42578125" style="1" customWidth="1"/>
    <col min="2511" max="2511" width="9.140625" style="1" customWidth="1"/>
    <col min="2512" max="2731" width="9.140625" style="1"/>
    <col min="2732" max="2732" width="7.42578125" style="1" customWidth="1"/>
    <col min="2733" max="2733" width="8.5703125" style="1" customWidth="1"/>
    <col min="2734" max="2734" width="9.140625" style="1" customWidth="1"/>
    <col min="2735" max="2735" width="8.5703125" style="1" customWidth="1"/>
    <col min="2736" max="2736" width="30.140625" style="1" customWidth="1"/>
    <col min="2737" max="2737" width="21.5703125" style="1" customWidth="1"/>
    <col min="2738" max="2738" width="26.42578125" style="1" customWidth="1"/>
    <col min="2739" max="2739" width="34.7109375" style="1" customWidth="1"/>
    <col min="2740" max="2740" width="35.42578125" style="1" customWidth="1"/>
    <col min="2741" max="2741" width="25.42578125" style="1" customWidth="1"/>
    <col min="2742" max="2742" width="33.42578125" style="1" customWidth="1"/>
    <col min="2743" max="2743" width="24.85546875" style="1" customWidth="1"/>
    <col min="2744" max="2744" width="23.140625" style="1" customWidth="1"/>
    <col min="2745" max="2745" width="33.85546875" style="1" customWidth="1"/>
    <col min="2746" max="2746" width="24.28515625" style="1" customWidth="1"/>
    <col min="2747" max="2747" width="26.140625" style="1" customWidth="1"/>
    <col min="2748" max="2748" width="34" style="1" customWidth="1"/>
    <col min="2749" max="2749" width="24.7109375" style="1" customWidth="1"/>
    <col min="2750" max="2750" width="26.7109375" style="1" customWidth="1"/>
    <col min="2751" max="2751" width="28" style="1" customWidth="1"/>
    <col min="2752" max="2752" width="27.140625" style="1" customWidth="1"/>
    <col min="2753" max="2753" width="27.5703125" style="1" customWidth="1"/>
    <col min="2754" max="2754" width="28.85546875" style="1" customWidth="1"/>
    <col min="2755" max="2755" width="21.140625" style="1" customWidth="1"/>
    <col min="2756" max="2756" width="20.85546875" style="1" customWidth="1"/>
    <col min="2757" max="2757" width="26.5703125" style="1" customWidth="1"/>
    <col min="2758" max="2758" width="24.85546875" style="1" customWidth="1"/>
    <col min="2759" max="2759" width="33" style="1" customWidth="1"/>
    <col min="2760" max="2761" width="29.140625" style="1" customWidth="1"/>
    <col min="2762" max="2762" width="28.42578125" style="1" customWidth="1"/>
    <col min="2763" max="2763" width="28" style="1" customWidth="1"/>
    <col min="2764" max="2764" width="30.7109375" style="1" customWidth="1"/>
    <col min="2765" max="2765" width="19.7109375" style="1" customWidth="1"/>
    <col min="2766" max="2766" width="26.42578125" style="1" customWidth="1"/>
    <col min="2767" max="2767" width="9.140625" style="1" customWidth="1"/>
    <col min="2768" max="2987" width="9.140625" style="1"/>
    <col min="2988" max="2988" width="7.42578125" style="1" customWidth="1"/>
    <col min="2989" max="2989" width="8.5703125" style="1" customWidth="1"/>
    <col min="2990" max="2990" width="9.140625" style="1" customWidth="1"/>
    <col min="2991" max="2991" width="8.5703125" style="1" customWidth="1"/>
    <col min="2992" max="2992" width="30.140625" style="1" customWidth="1"/>
    <col min="2993" max="2993" width="21.5703125" style="1" customWidth="1"/>
    <col min="2994" max="2994" width="26.42578125" style="1" customWidth="1"/>
    <col min="2995" max="2995" width="34.7109375" style="1" customWidth="1"/>
    <col min="2996" max="2996" width="35.42578125" style="1" customWidth="1"/>
    <col min="2997" max="2997" width="25.42578125" style="1" customWidth="1"/>
    <col min="2998" max="2998" width="33.42578125" style="1" customWidth="1"/>
    <col min="2999" max="2999" width="24.85546875" style="1" customWidth="1"/>
    <col min="3000" max="3000" width="23.140625" style="1" customWidth="1"/>
    <col min="3001" max="3001" width="33.85546875" style="1" customWidth="1"/>
    <col min="3002" max="3002" width="24.28515625" style="1" customWidth="1"/>
    <col min="3003" max="3003" width="26.140625" style="1" customWidth="1"/>
    <col min="3004" max="3004" width="34" style="1" customWidth="1"/>
    <col min="3005" max="3005" width="24.7109375" style="1" customWidth="1"/>
    <col min="3006" max="3006" width="26.7109375" style="1" customWidth="1"/>
    <col min="3007" max="3007" width="28" style="1" customWidth="1"/>
    <col min="3008" max="3008" width="27.140625" style="1" customWidth="1"/>
    <col min="3009" max="3009" width="27.5703125" style="1" customWidth="1"/>
    <col min="3010" max="3010" width="28.85546875" style="1" customWidth="1"/>
    <col min="3011" max="3011" width="21.140625" style="1" customWidth="1"/>
    <col min="3012" max="3012" width="20.85546875" style="1" customWidth="1"/>
    <col min="3013" max="3013" width="26.5703125" style="1" customWidth="1"/>
    <col min="3014" max="3014" width="24.85546875" style="1" customWidth="1"/>
    <col min="3015" max="3015" width="33" style="1" customWidth="1"/>
    <col min="3016" max="3017" width="29.140625" style="1" customWidth="1"/>
    <col min="3018" max="3018" width="28.42578125" style="1" customWidth="1"/>
    <col min="3019" max="3019" width="28" style="1" customWidth="1"/>
    <col min="3020" max="3020" width="30.7109375" style="1" customWidth="1"/>
    <col min="3021" max="3021" width="19.7109375" style="1" customWidth="1"/>
    <col min="3022" max="3022" width="26.42578125" style="1" customWidth="1"/>
    <col min="3023" max="3023" width="9.140625" style="1" customWidth="1"/>
    <col min="3024" max="3243" width="9.140625" style="1"/>
    <col min="3244" max="3244" width="7.42578125" style="1" customWidth="1"/>
    <col min="3245" max="3245" width="8.5703125" style="1" customWidth="1"/>
    <col min="3246" max="3246" width="9.140625" style="1" customWidth="1"/>
    <col min="3247" max="3247" width="8.5703125" style="1" customWidth="1"/>
    <col min="3248" max="3248" width="30.140625" style="1" customWidth="1"/>
    <col min="3249" max="3249" width="21.5703125" style="1" customWidth="1"/>
    <col min="3250" max="3250" width="26.42578125" style="1" customWidth="1"/>
    <col min="3251" max="3251" width="34.7109375" style="1" customWidth="1"/>
    <col min="3252" max="3252" width="35.42578125" style="1" customWidth="1"/>
    <col min="3253" max="3253" width="25.42578125" style="1" customWidth="1"/>
    <col min="3254" max="3254" width="33.42578125" style="1" customWidth="1"/>
    <col min="3255" max="3255" width="24.85546875" style="1" customWidth="1"/>
    <col min="3256" max="3256" width="23.140625" style="1" customWidth="1"/>
    <col min="3257" max="3257" width="33.85546875" style="1" customWidth="1"/>
    <col min="3258" max="3258" width="24.28515625" style="1" customWidth="1"/>
    <col min="3259" max="3259" width="26.140625" style="1" customWidth="1"/>
    <col min="3260" max="3260" width="34" style="1" customWidth="1"/>
    <col min="3261" max="3261" width="24.7109375" style="1" customWidth="1"/>
    <col min="3262" max="3262" width="26.7109375" style="1" customWidth="1"/>
    <col min="3263" max="3263" width="28" style="1" customWidth="1"/>
    <col min="3264" max="3264" width="27.140625" style="1" customWidth="1"/>
    <col min="3265" max="3265" width="27.5703125" style="1" customWidth="1"/>
    <col min="3266" max="3266" width="28.85546875" style="1" customWidth="1"/>
    <col min="3267" max="3267" width="21.140625" style="1" customWidth="1"/>
    <col min="3268" max="3268" width="20.85546875" style="1" customWidth="1"/>
    <col min="3269" max="3269" width="26.5703125" style="1" customWidth="1"/>
    <col min="3270" max="3270" width="24.85546875" style="1" customWidth="1"/>
    <col min="3271" max="3271" width="33" style="1" customWidth="1"/>
    <col min="3272" max="3273" width="29.140625" style="1" customWidth="1"/>
    <col min="3274" max="3274" width="28.42578125" style="1" customWidth="1"/>
    <col min="3275" max="3275" width="28" style="1" customWidth="1"/>
    <col min="3276" max="3276" width="30.7109375" style="1" customWidth="1"/>
    <col min="3277" max="3277" width="19.7109375" style="1" customWidth="1"/>
    <col min="3278" max="3278" width="26.42578125" style="1" customWidth="1"/>
    <col min="3279" max="3279" width="9.140625" style="1" customWidth="1"/>
    <col min="3280" max="3499" width="9.140625" style="1"/>
    <col min="3500" max="3500" width="7.42578125" style="1" customWidth="1"/>
    <col min="3501" max="3501" width="8.5703125" style="1" customWidth="1"/>
    <col min="3502" max="3502" width="9.140625" style="1" customWidth="1"/>
    <col min="3503" max="3503" width="8.5703125" style="1" customWidth="1"/>
    <col min="3504" max="3504" width="30.140625" style="1" customWidth="1"/>
    <col min="3505" max="3505" width="21.5703125" style="1" customWidth="1"/>
    <col min="3506" max="3506" width="26.42578125" style="1" customWidth="1"/>
    <col min="3507" max="3507" width="34.7109375" style="1" customWidth="1"/>
    <col min="3508" max="3508" width="35.42578125" style="1" customWidth="1"/>
    <col min="3509" max="3509" width="25.42578125" style="1" customWidth="1"/>
    <col min="3510" max="3510" width="33.42578125" style="1" customWidth="1"/>
    <col min="3511" max="3511" width="24.85546875" style="1" customWidth="1"/>
    <col min="3512" max="3512" width="23.140625" style="1" customWidth="1"/>
    <col min="3513" max="3513" width="33.85546875" style="1" customWidth="1"/>
    <col min="3514" max="3514" width="24.28515625" style="1" customWidth="1"/>
    <col min="3515" max="3515" width="26.140625" style="1" customWidth="1"/>
    <col min="3516" max="3516" width="34" style="1" customWidth="1"/>
    <col min="3517" max="3517" width="24.7109375" style="1" customWidth="1"/>
    <col min="3518" max="3518" width="26.7109375" style="1" customWidth="1"/>
    <col min="3519" max="3519" width="28" style="1" customWidth="1"/>
    <col min="3520" max="3520" width="27.140625" style="1" customWidth="1"/>
    <col min="3521" max="3521" width="27.5703125" style="1" customWidth="1"/>
    <col min="3522" max="3522" width="28.85546875" style="1" customWidth="1"/>
    <col min="3523" max="3523" width="21.140625" style="1" customWidth="1"/>
    <col min="3524" max="3524" width="20.85546875" style="1" customWidth="1"/>
    <col min="3525" max="3525" width="26.5703125" style="1" customWidth="1"/>
    <col min="3526" max="3526" width="24.85546875" style="1" customWidth="1"/>
    <col min="3527" max="3527" width="33" style="1" customWidth="1"/>
    <col min="3528" max="3529" width="29.140625" style="1" customWidth="1"/>
    <col min="3530" max="3530" width="28.42578125" style="1" customWidth="1"/>
    <col min="3531" max="3531" width="28" style="1" customWidth="1"/>
    <col min="3532" max="3532" width="30.7109375" style="1" customWidth="1"/>
    <col min="3533" max="3533" width="19.7109375" style="1" customWidth="1"/>
    <col min="3534" max="3534" width="26.42578125" style="1" customWidth="1"/>
    <col min="3535" max="3535" width="9.140625" style="1" customWidth="1"/>
    <col min="3536" max="3755" width="9.140625" style="1"/>
    <col min="3756" max="3756" width="7.42578125" style="1" customWidth="1"/>
    <col min="3757" max="3757" width="8.5703125" style="1" customWidth="1"/>
    <col min="3758" max="3758" width="9.140625" style="1" customWidth="1"/>
    <col min="3759" max="3759" width="8.5703125" style="1" customWidth="1"/>
    <col min="3760" max="3760" width="30.140625" style="1" customWidth="1"/>
    <col min="3761" max="3761" width="21.5703125" style="1" customWidth="1"/>
    <col min="3762" max="3762" width="26.42578125" style="1" customWidth="1"/>
    <col min="3763" max="3763" width="34.7109375" style="1" customWidth="1"/>
    <col min="3764" max="3764" width="35.42578125" style="1" customWidth="1"/>
    <col min="3765" max="3765" width="25.42578125" style="1" customWidth="1"/>
    <col min="3766" max="3766" width="33.42578125" style="1" customWidth="1"/>
    <col min="3767" max="3767" width="24.85546875" style="1" customWidth="1"/>
    <col min="3768" max="3768" width="23.140625" style="1" customWidth="1"/>
    <col min="3769" max="3769" width="33.85546875" style="1" customWidth="1"/>
    <col min="3770" max="3770" width="24.28515625" style="1" customWidth="1"/>
    <col min="3771" max="3771" width="26.140625" style="1" customWidth="1"/>
    <col min="3772" max="3772" width="34" style="1" customWidth="1"/>
    <col min="3773" max="3773" width="24.7109375" style="1" customWidth="1"/>
    <col min="3774" max="3774" width="26.7109375" style="1" customWidth="1"/>
    <col min="3775" max="3775" width="28" style="1" customWidth="1"/>
    <col min="3776" max="3776" width="27.140625" style="1" customWidth="1"/>
    <col min="3777" max="3777" width="27.5703125" style="1" customWidth="1"/>
    <col min="3778" max="3778" width="28.85546875" style="1" customWidth="1"/>
    <col min="3779" max="3779" width="21.140625" style="1" customWidth="1"/>
    <col min="3780" max="3780" width="20.85546875" style="1" customWidth="1"/>
    <col min="3781" max="3781" width="26.5703125" style="1" customWidth="1"/>
    <col min="3782" max="3782" width="24.85546875" style="1" customWidth="1"/>
    <col min="3783" max="3783" width="33" style="1" customWidth="1"/>
    <col min="3784" max="3785" width="29.140625" style="1" customWidth="1"/>
    <col min="3786" max="3786" width="28.42578125" style="1" customWidth="1"/>
    <col min="3787" max="3787" width="28" style="1" customWidth="1"/>
    <col min="3788" max="3788" width="30.7109375" style="1" customWidth="1"/>
    <col min="3789" max="3789" width="19.7109375" style="1" customWidth="1"/>
    <col min="3790" max="3790" width="26.42578125" style="1" customWidth="1"/>
    <col min="3791" max="3791" width="9.140625" style="1" customWidth="1"/>
    <col min="3792" max="4011" width="9.140625" style="1"/>
    <col min="4012" max="4012" width="7.42578125" style="1" customWidth="1"/>
    <col min="4013" max="4013" width="8.5703125" style="1" customWidth="1"/>
    <col min="4014" max="4014" width="9.140625" style="1" customWidth="1"/>
    <col min="4015" max="4015" width="8.5703125" style="1" customWidth="1"/>
    <col min="4016" max="4016" width="30.140625" style="1" customWidth="1"/>
    <col min="4017" max="4017" width="21.5703125" style="1" customWidth="1"/>
    <col min="4018" max="4018" width="26.42578125" style="1" customWidth="1"/>
    <col min="4019" max="4019" width="34.7109375" style="1" customWidth="1"/>
    <col min="4020" max="4020" width="35.42578125" style="1" customWidth="1"/>
    <col min="4021" max="4021" width="25.42578125" style="1" customWidth="1"/>
    <col min="4022" max="4022" width="33.42578125" style="1" customWidth="1"/>
    <col min="4023" max="4023" width="24.85546875" style="1" customWidth="1"/>
    <col min="4024" max="4024" width="23.140625" style="1" customWidth="1"/>
    <col min="4025" max="4025" width="33.85546875" style="1" customWidth="1"/>
    <col min="4026" max="4026" width="24.28515625" style="1" customWidth="1"/>
    <col min="4027" max="4027" width="26.140625" style="1" customWidth="1"/>
    <col min="4028" max="4028" width="34" style="1" customWidth="1"/>
    <col min="4029" max="4029" width="24.7109375" style="1" customWidth="1"/>
    <col min="4030" max="4030" width="26.7109375" style="1" customWidth="1"/>
    <col min="4031" max="4031" width="28" style="1" customWidth="1"/>
    <col min="4032" max="4032" width="27.140625" style="1" customWidth="1"/>
    <col min="4033" max="4033" width="27.5703125" style="1" customWidth="1"/>
    <col min="4034" max="4034" width="28.85546875" style="1" customWidth="1"/>
    <col min="4035" max="4035" width="21.140625" style="1" customWidth="1"/>
    <col min="4036" max="4036" width="20.85546875" style="1" customWidth="1"/>
    <col min="4037" max="4037" width="26.5703125" style="1" customWidth="1"/>
    <col min="4038" max="4038" width="24.85546875" style="1" customWidth="1"/>
    <col min="4039" max="4039" width="33" style="1" customWidth="1"/>
    <col min="4040" max="4041" width="29.140625" style="1" customWidth="1"/>
    <col min="4042" max="4042" width="28.42578125" style="1" customWidth="1"/>
    <col min="4043" max="4043" width="28" style="1" customWidth="1"/>
    <col min="4044" max="4044" width="30.7109375" style="1" customWidth="1"/>
    <col min="4045" max="4045" width="19.7109375" style="1" customWidth="1"/>
    <col min="4046" max="4046" width="26.42578125" style="1" customWidth="1"/>
    <col min="4047" max="4047" width="9.140625" style="1" customWidth="1"/>
    <col min="4048" max="4267" width="9.140625" style="1"/>
    <col min="4268" max="4268" width="7.42578125" style="1" customWidth="1"/>
    <col min="4269" max="4269" width="8.5703125" style="1" customWidth="1"/>
    <col min="4270" max="4270" width="9.140625" style="1" customWidth="1"/>
    <col min="4271" max="4271" width="8.5703125" style="1" customWidth="1"/>
    <col min="4272" max="4272" width="30.140625" style="1" customWidth="1"/>
    <col min="4273" max="4273" width="21.5703125" style="1" customWidth="1"/>
    <col min="4274" max="4274" width="26.42578125" style="1" customWidth="1"/>
    <col min="4275" max="4275" width="34.7109375" style="1" customWidth="1"/>
    <col min="4276" max="4276" width="35.42578125" style="1" customWidth="1"/>
    <col min="4277" max="4277" width="25.42578125" style="1" customWidth="1"/>
    <col min="4278" max="4278" width="33.42578125" style="1" customWidth="1"/>
    <col min="4279" max="4279" width="24.85546875" style="1" customWidth="1"/>
    <col min="4280" max="4280" width="23.140625" style="1" customWidth="1"/>
    <col min="4281" max="4281" width="33.85546875" style="1" customWidth="1"/>
    <col min="4282" max="4282" width="24.28515625" style="1" customWidth="1"/>
    <col min="4283" max="4283" width="26.140625" style="1" customWidth="1"/>
    <col min="4284" max="4284" width="34" style="1" customWidth="1"/>
    <col min="4285" max="4285" width="24.7109375" style="1" customWidth="1"/>
    <col min="4286" max="4286" width="26.7109375" style="1" customWidth="1"/>
    <col min="4287" max="4287" width="28" style="1" customWidth="1"/>
    <col min="4288" max="4288" width="27.140625" style="1" customWidth="1"/>
    <col min="4289" max="4289" width="27.5703125" style="1" customWidth="1"/>
    <col min="4290" max="4290" width="28.85546875" style="1" customWidth="1"/>
    <col min="4291" max="4291" width="21.140625" style="1" customWidth="1"/>
    <col min="4292" max="4292" width="20.85546875" style="1" customWidth="1"/>
    <col min="4293" max="4293" width="26.5703125" style="1" customWidth="1"/>
    <col min="4294" max="4294" width="24.85546875" style="1" customWidth="1"/>
    <col min="4295" max="4295" width="33" style="1" customWidth="1"/>
    <col min="4296" max="4297" width="29.140625" style="1" customWidth="1"/>
    <col min="4298" max="4298" width="28.42578125" style="1" customWidth="1"/>
    <col min="4299" max="4299" width="28" style="1" customWidth="1"/>
    <col min="4300" max="4300" width="30.7109375" style="1" customWidth="1"/>
    <col min="4301" max="4301" width="19.7109375" style="1" customWidth="1"/>
    <col min="4302" max="4302" width="26.42578125" style="1" customWidth="1"/>
    <col min="4303" max="4303" width="9.140625" style="1" customWidth="1"/>
    <col min="4304" max="4523" width="9.140625" style="1"/>
    <col min="4524" max="4524" width="7.42578125" style="1" customWidth="1"/>
    <col min="4525" max="4525" width="8.5703125" style="1" customWidth="1"/>
    <col min="4526" max="4526" width="9.140625" style="1" customWidth="1"/>
    <col min="4527" max="4527" width="8.5703125" style="1" customWidth="1"/>
    <col min="4528" max="4528" width="30.140625" style="1" customWidth="1"/>
    <col min="4529" max="4529" width="21.5703125" style="1" customWidth="1"/>
    <col min="4530" max="4530" width="26.42578125" style="1" customWidth="1"/>
    <col min="4531" max="4531" width="34.7109375" style="1" customWidth="1"/>
    <col min="4532" max="4532" width="35.42578125" style="1" customWidth="1"/>
    <col min="4533" max="4533" width="25.42578125" style="1" customWidth="1"/>
    <col min="4534" max="4534" width="33.42578125" style="1" customWidth="1"/>
    <col min="4535" max="4535" width="24.85546875" style="1" customWidth="1"/>
    <col min="4536" max="4536" width="23.140625" style="1" customWidth="1"/>
    <col min="4537" max="4537" width="33.85546875" style="1" customWidth="1"/>
    <col min="4538" max="4538" width="24.28515625" style="1" customWidth="1"/>
    <col min="4539" max="4539" width="26.140625" style="1" customWidth="1"/>
    <col min="4540" max="4540" width="34" style="1" customWidth="1"/>
    <col min="4541" max="4541" width="24.7109375" style="1" customWidth="1"/>
    <col min="4542" max="4542" width="26.7109375" style="1" customWidth="1"/>
    <col min="4543" max="4543" width="28" style="1" customWidth="1"/>
    <col min="4544" max="4544" width="27.140625" style="1" customWidth="1"/>
    <col min="4545" max="4545" width="27.5703125" style="1" customWidth="1"/>
    <col min="4546" max="4546" width="28.85546875" style="1" customWidth="1"/>
    <col min="4547" max="4547" width="21.140625" style="1" customWidth="1"/>
    <col min="4548" max="4548" width="20.85546875" style="1" customWidth="1"/>
    <col min="4549" max="4549" width="26.5703125" style="1" customWidth="1"/>
    <col min="4550" max="4550" width="24.85546875" style="1" customWidth="1"/>
    <col min="4551" max="4551" width="33" style="1" customWidth="1"/>
    <col min="4552" max="4553" width="29.140625" style="1" customWidth="1"/>
    <col min="4554" max="4554" width="28.42578125" style="1" customWidth="1"/>
    <col min="4555" max="4555" width="28" style="1" customWidth="1"/>
    <col min="4556" max="4556" width="30.7109375" style="1" customWidth="1"/>
    <col min="4557" max="4557" width="19.7109375" style="1" customWidth="1"/>
    <col min="4558" max="4558" width="26.42578125" style="1" customWidth="1"/>
    <col min="4559" max="4559" width="9.140625" style="1" customWidth="1"/>
    <col min="4560" max="4779" width="9.140625" style="1"/>
    <col min="4780" max="4780" width="7.42578125" style="1" customWidth="1"/>
    <col min="4781" max="4781" width="8.5703125" style="1" customWidth="1"/>
    <col min="4782" max="4782" width="9.140625" style="1" customWidth="1"/>
    <col min="4783" max="4783" width="8.5703125" style="1" customWidth="1"/>
    <col min="4784" max="4784" width="30.140625" style="1" customWidth="1"/>
    <col min="4785" max="4785" width="21.5703125" style="1" customWidth="1"/>
    <col min="4786" max="4786" width="26.42578125" style="1" customWidth="1"/>
    <col min="4787" max="4787" width="34.7109375" style="1" customWidth="1"/>
    <col min="4788" max="4788" width="35.42578125" style="1" customWidth="1"/>
    <col min="4789" max="4789" width="25.42578125" style="1" customWidth="1"/>
    <col min="4790" max="4790" width="33.42578125" style="1" customWidth="1"/>
    <col min="4791" max="4791" width="24.85546875" style="1" customWidth="1"/>
    <col min="4792" max="4792" width="23.140625" style="1" customWidth="1"/>
    <col min="4793" max="4793" width="33.85546875" style="1" customWidth="1"/>
    <col min="4794" max="4794" width="24.28515625" style="1" customWidth="1"/>
    <col min="4795" max="4795" width="26.140625" style="1" customWidth="1"/>
    <col min="4796" max="4796" width="34" style="1" customWidth="1"/>
    <col min="4797" max="4797" width="24.7109375" style="1" customWidth="1"/>
    <col min="4798" max="4798" width="26.7109375" style="1" customWidth="1"/>
    <col min="4799" max="4799" width="28" style="1" customWidth="1"/>
    <col min="4800" max="4800" width="27.140625" style="1" customWidth="1"/>
    <col min="4801" max="4801" width="27.5703125" style="1" customWidth="1"/>
    <col min="4802" max="4802" width="28.85546875" style="1" customWidth="1"/>
    <col min="4803" max="4803" width="21.140625" style="1" customWidth="1"/>
    <col min="4804" max="4804" width="20.85546875" style="1" customWidth="1"/>
    <col min="4805" max="4805" width="26.5703125" style="1" customWidth="1"/>
    <col min="4806" max="4806" width="24.85546875" style="1" customWidth="1"/>
    <col min="4807" max="4807" width="33" style="1" customWidth="1"/>
    <col min="4808" max="4809" width="29.140625" style="1" customWidth="1"/>
    <col min="4810" max="4810" width="28.42578125" style="1" customWidth="1"/>
    <col min="4811" max="4811" width="28" style="1" customWidth="1"/>
    <col min="4812" max="4812" width="30.7109375" style="1" customWidth="1"/>
    <col min="4813" max="4813" width="19.7109375" style="1" customWidth="1"/>
    <col min="4814" max="4814" width="26.42578125" style="1" customWidth="1"/>
    <col min="4815" max="4815" width="9.140625" style="1" customWidth="1"/>
    <col min="4816" max="5035" width="9.140625" style="1"/>
    <col min="5036" max="5036" width="7.42578125" style="1" customWidth="1"/>
    <col min="5037" max="5037" width="8.5703125" style="1" customWidth="1"/>
    <col min="5038" max="5038" width="9.140625" style="1" customWidth="1"/>
    <col min="5039" max="5039" width="8.5703125" style="1" customWidth="1"/>
    <col min="5040" max="5040" width="30.140625" style="1" customWidth="1"/>
    <col min="5041" max="5041" width="21.5703125" style="1" customWidth="1"/>
    <col min="5042" max="5042" width="26.42578125" style="1" customWidth="1"/>
    <col min="5043" max="5043" width="34.7109375" style="1" customWidth="1"/>
    <col min="5044" max="5044" width="35.42578125" style="1" customWidth="1"/>
    <col min="5045" max="5045" width="25.42578125" style="1" customWidth="1"/>
    <col min="5046" max="5046" width="33.42578125" style="1" customWidth="1"/>
    <col min="5047" max="5047" width="24.85546875" style="1" customWidth="1"/>
    <col min="5048" max="5048" width="23.140625" style="1" customWidth="1"/>
    <col min="5049" max="5049" width="33.85546875" style="1" customWidth="1"/>
    <col min="5050" max="5050" width="24.28515625" style="1" customWidth="1"/>
    <col min="5051" max="5051" width="26.140625" style="1" customWidth="1"/>
    <col min="5052" max="5052" width="34" style="1" customWidth="1"/>
    <col min="5053" max="5053" width="24.7109375" style="1" customWidth="1"/>
    <col min="5054" max="5054" width="26.7109375" style="1" customWidth="1"/>
    <col min="5055" max="5055" width="28" style="1" customWidth="1"/>
    <col min="5056" max="5056" width="27.140625" style="1" customWidth="1"/>
    <col min="5057" max="5057" width="27.5703125" style="1" customWidth="1"/>
    <col min="5058" max="5058" width="28.85546875" style="1" customWidth="1"/>
    <col min="5059" max="5059" width="21.140625" style="1" customWidth="1"/>
    <col min="5060" max="5060" width="20.85546875" style="1" customWidth="1"/>
    <col min="5061" max="5061" width="26.5703125" style="1" customWidth="1"/>
    <col min="5062" max="5062" width="24.85546875" style="1" customWidth="1"/>
    <col min="5063" max="5063" width="33" style="1" customWidth="1"/>
    <col min="5064" max="5065" width="29.140625" style="1" customWidth="1"/>
    <col min="5066" max="5066" width="28.42578125" style="1" customWidth="1"/>
    <col min="5067" max="5067" width="28" style="1" customWidth="1"/>
    <col min="5068" max="5068" width="30.7109375" style="1" customWidth="1"/>
    <col min="5069" max="5069" width="19.7109375" style="1" customWidth="1"/>
    <col min="5070" max="5070" width="26.42578125" style="1" customWidth="1"/>
    <col min="5071" max="5071" width="9.140625" style="1" customWidth="1"/>
    <col min="5072" max="5291" width="9.140625" style="1"/>
    <col min="5292" max="5292" width="7.42578125" style="1" customWidth="1"/>
    <col min="5293" max="5293" width="8.5703125" style="1" customWidth="1"/>
    <col min="5294" max="5294" width="9.140625" style="1" customWidth="1"/>
    <col min="5295" max="5295" width="8.5703125" style="1" customWidth="1"/>
    <col min="5296" max="5296" width="30.140625" style="1" customWidth="1"/>
    <col min="5297" max="5297" width="21.5703125" style="1" customWidth="1"/>
    <col min="5298" max="5298" width="26.42578125" style="1" customWidth="1"/>
    <col min="5299" max="5299" width="34.7109375" style="1" customWidth="1"/>
    <col min="5300" max="5300" width="35.42578125" style="1" customWidth="1"/>
    <col min="5301" max="5301" width="25.42578125" style="1" customWidth="1"/>
    <col min="5302" max="5302" width="33.42578125" style="1" customWidth="1"/>
    <col min="5303" max="5303" width="24.85546875" style="1" customWidth="1"/>
    <col min="5304" max="5304" width="23.140625" style="1" customWidth="1"/>
    <col min="5305" max="5305" width="33.85546875" style="1" customWidth="1"/>
    <col min="5306" max="5306" width="24.28515625" style="1" customWidth="1"/>
    <col min="5307" max="5307" width="26.140625" style="1" customWidth="1"/>
    <col min="5308" max="5308" width="34" style="1" customWidth="1"/>
    <col min="5309" max="5309" width="24.7109375" style="1" customWidth="1"/>
    <col min="5310" max="5310" width="26.7109375" style="1" customWidth="1"/>
    <col min="5311" max="5311" width="28" style="1" customWidth="1"/>
    <col min="5312" max="5312" width="27.140625" style="1" customWidth="1"/>
    <col min="5313" max="5313" width="27.5703125" style="1" customWidth="1"/>
    <col min="5314" max="5314" width="28.85546875" style="1" customWidth="1"/>
    <col min="5315" max="5315" width="21.140625" style="1" customWidth="1"/>
    <col min="5316" max="5316" width="20.85546875" style="1" customWidth="1"/>
    <col min="5317" max="5317" width="26.5703125" style="1" customWidth="1"/>
    <col min="5318" max="5318" width="24.85546875" style="1" customWidth="1"/>
    <col min="5319" max="5319" width="33" style="1" customWidth="1"/>
    <col min="5320" max="5321" width="29.140625" style="1" customWidth="1"/>
    <col min="5322" max="5322" width="28.42578125" style="1" customWidth="1"/>
    <col min="5323" max="5323" width="28" style="1" customWidth="1"/>
    <col min="5324" max="5324" width="30.7109375" style="1" customWidth="1"/>
    <col min="5325" max="5325" width="19.7109375" style="1" customWidth="1"/>
    <col min="5326" max="5326" width="26.42578125" style="1" customWidth="1"/>
    <col min="5327" max="5327" width="9.140625" style="1" customWidth="1"/>
    <col min="5328" max="5547" width="9.140625" style="1"/>
    <col min="5548" max="5548" width="7.42578125" style="1" customWidth="1"/>
    <col min="5549" max="5549" width="8.5703125" style="1" customWidth="1"/>
    <col min="5550" max="5550" width="9.140625" style="1" customWidth="1"/>
    <col min="5551" max="5551" width="8.5703125" style="1" customWidth="1"/>
    <col min="5552" max="5552" width="30.140625" style="1" customWidth="1"/>
    <col min="5553" max="5553" width="21.5703125" style="1" customWidth="1"/>
    <col min="5554" max="5554" width="26.42578125" style="1" customWidth="1"/>
    <col min="5555" max="5555" width="34.7109375" style="1" customWidth="1"/>
    <col min="5556" max="5556" width="35.42578125" style="1" customWidth="1"/>
    <col min="5557" max="5557" width="25.42578125" style="1" customWidth="1"/>
    <col min="5558" max="5558" width="33.42578125" style="1" customWidth="1"/>
    <col min="5559" max="5559" width="24.85546875" style="1" customWidth="1"/>
    <col min="5560" max="5560" width="23.140625" style="1" customWidth="1"/>
    <col min="5561" max="5561" width="33.85546875" style="1" customWidth="1"/>
    <col min="5562" max="5562" width="24.28515625" style="1" customWidth="1"/>
    <col min="5563" max="5563" width="26.140625" style="1" customWidth="1"/>
    <col min="5564" max="5564" width="34" style="1" customWidth="1"/>
    <col min="5565" max="5565" width="24.7109375" style="1" customWidth="1"/>
    <col min="5566" max="5566" width="26.7109375" style="1" customWidth="1"/>
    <col min="5567" max="5567" width="28" style="1" customWidth="1"/>
    <col min="5568" max="5568" width="27.140625" style="1" customWidth="1"/>
    <col min="5569" max="5569" width="27.5703125" style="1" customWidth="1"/>
    <col min="5570" max="5570" width="28.85546875" style="1" customWidth="1"/>
    <col min="5571" max="5571" width="21.140625" style="1" customWidth="1"/>
    <col min="5572" max="5572" width="20.85546875" style="1" customWidth="1"/>
    <col min="5573" max="5573" width="26.5703125" style="1" customWidth="1"/>
    <col min="5574" max="5574" width="24.85546875" style="1" customWidth="1"/>
    <col min="5575" max="5575" width="33" style="1" customWidth="1"/>
    <col min="5576" max="5577" width="29.140625" style="1" customWidth="1"/>
    <col min="5578" max="5578" width="28.42578125" style="1" customWidth="1"/>
    <col min="5579" max="5579" width="28" style="1" customWidth="1"/>
    <col min="5580" max="5580" width="30.7109375" style="1" customWidth="1"/>
    <col min="5581" max="5581" width="19.7109375" style="1" customWidth="1"/>
    <col min="5582" max="5582" width="26.42578125" style="1" customWidth="1"/>
    <col min="5583" max="5583" width="9.140625" style="1" customWidth="1"/>
    <col min="5584" max="5803" width="9.140625" style="1"/>
    <col min="5804" max="5804" width="7.42578125" style="1" customWidth="1"/>
    <col min="5805" max="5805" width="8.5703125" style="1" customWidth="1"/>
    <col min="5806" max="5806" width="9.140625" style="1" customWidth="1"/>
    <col min="5807" max="5807" width="8.5703125" style="1" customWidth="1"/>
    <col min="5808" max="5808" width="30.140625" style="1" customWidth="1"/>
    <col min="5809" max="5809" width="21.5703125" style="1" customWidth="1"/>
    <col min="5810" max="5810" width="26.42578125" style="1" customWidth="1"/>
    <col min="5811" max="5811" width="34.7109375" style="1" customWidth="1"/>
    <col min="5812" max="5812" width="35.42578125" style="1" customWidth="1"/>
    <col min="5813" max="5813" width="25.42578125" style="1" customWidth="1"/>
    <col min="5814" max="5814" width="33.42578125" style="1" customWidth="1"/>
    <col min="5815" max="5815" width="24.85546875" style="1" customWidth="1"/>
    <col min="5816" max="5816" width="23.140625" style="1" customWidth="1"/>
    <col min="5817" max="5817" width="33.85546875" style="1" customWidth="1"/>
    <col min="5818" max="5818" width="24.28515625" style="1" customWidth="1"/>
    <col min="5819" max="5819" width="26.140625" style="1" customWidth="1"/>
    <col min="5820" max="5820" width="34" style="1" customWidth="1"/>
    <col min="5821" max="5821" width="24.7109375" style="1" customWidth="1"/>
    <col min="5822" max="5822" width="26.7109375" style="1" customWidth="1"/>
    <col min="5823" max="5823" width="28" style="1" customWidth="1"/>
    <col min="5824" max="5824" width="27.140625" style="1" customWidth="1"/>
    <col min="5825" max="5825" width="27.5703125" style="1" customWidth="1"/>
    <col min="5826" max="5826" width="28.85546875" style="1" customWidth="1"/>
    <col min="5827" max="5827" width="21.140625" style="1" customWidth="1"/>
    <col min="5828" max="5828" width="20.85546875" style="1" customWidth="1"/>
    <col min="5829" max="5829" width="26.5703125" style="1" customWidth="1"/>
    <col min="5830" max="5830" width="24.85546875" style="1" customWidth="1"/>
    <col min="5831" max="5831" width="33" style="1" customWidth="1"/>
    <col min="5832" max="5833" width="29.140625" style="1" customWidth="1"/>
    <col min="5834" max="5834" width="28.42578125" style="1" customWidth="1"/>
    <col min="5835" max="5835" width="28" style="1" customWidth="1"/>
    <col min="5836" max="5836" width="30.7109375" style="1" customWidth="1"/>
    <col min="5837" max="5837" width="19.7109375" style="1" customWidth="1"/>
    <col min="5838" max="5838" width="26.42578125" style="1" customWidth="1"/>
    <col min="5839" max="5839" width="9.140625" style="1" customWidth="1"/>
    <col min="5840" max="6059" width="9.140625" style="1"/>
    <col min="6060" max="6060" width="7.42578125" style="1" customWidth="1"/>
    <col min="6061" max="6061" width="8.5703125" style="1" customWidth="1"/>
    <col min="6062" max="6062" width="9.140625" style="1" customWidth="1"/>
    <col min="6063" max="6063" width="8.5703125" style="1" customWidth="1"/>
    <col min="6064" max="6064" width="30.140625" style="1" customWidth="1"/>
    <col min="6065" max="6065" width="21.5703125" style="1" customWidth="1"/>
    <col min="6066" max="6066" width="26.42578125" style="1" customWidth="1"/>
    <col min="6067" max="6067" width="34.7109375" style="1" customWidth="1"/>
    <col min="6068" max="6068" width="35.42578125" style="1" customWidth="1"/>
    <col min="6069" max="6069" width="25.42578125" style="1" customWidth="1"/>
    <col min="6070" max="6070" width="33.42578125" style="1" customWidth="1"/>
    <col min="6071" max="6071" width="24.85546875" style="1" customWidth="1"/>
    <col min="6072" max="6072" width="23.140625" style="1" customWidth="1"/>
    <col min="6073" max="6073" width="33.85546875" style="1" customWidth="1"/>
    <col min="6074" max="6074" width="24.28515625" style="1" customWidth="1"/>
    <col min="6075" max="6075" width="26.140625" style="1" customWidth="1"/>
    <col min="6076" max="6076" width="34" style="1" customWidth="1"/>
    <col min="6077" max="6077" width="24.7109375" style="1" customWidth="1"/>
    <col min="6078" max="6078" width="26.7109375" style="1" customWidth="1"/>
    <col min="6079" max="6079" width="28" style="1" customWidth="1"/>
    <col min="6080" max="6080" width="27.140625" style="1" customWidth="1"/>
    <col min="6081" max="6081" width="27.5703125" style="1" customWidth="1"/>
    <col min="6082" max="6082" width="28.85546875" style="1" customWidth="1"/>
    <col min="6083" max="6083" width="21.140625" style="1" customWidth="1"/>
    <col min="6084" max="6084" width="20.85546875" style="1" customWidth="1"/>
    <col min="6085" max="6085" width="26.5703125" style="1" customWidth="1"/>
    <col min="6086" max="6086" width="24.85546875" style="1" customWidth="1"/>
    <col min="6087" max="6087" width="33" style="1" customWidth="1"/>
    <col min="6088" max="6089" width="29.140625" style="1" customWidth="1"/>
    <col min="6090" max="6090" width="28.42578125" style="1" customWidth="1"/>
    <col min="6091" max="6091" width="28" style="1" customWidth="1"/>
    <col min="6092" max="6092" width="30.7109375" style="1" customWidth="1"/>
    <col min="6093" max="6093" width="19.7109375" style="1" customWidth="1"/>
    <col min="6094" max="6094" width="26.42578125" style="1" customWidth="1"/>
    <col min="6095" max="6095" width="9.140625" style="1" customWidth="1"/>
    <col min="6096" max="6315" width="9.140625" style="1"/>
    <col min="6316" max="6316" width="7.42578125" style="1" customWidth="1"/>
    <col min="6317" max="6317" width="8.5703125" style="1" customWidth="1"/>
    <col min="6318" max="6318" width="9.140625" style="1" customWidth="1"/>
    <col min="6319" max="6319" width="8.5703125" style="1" customWidth="1"/>
    <col min="6320" max="6320" width="30.140625" style="1" customWidth="1"/>
    <col min="6321" max="6321" width="21.5703125" style="1" customWidth="1"/>
    <col min="6322" max="6322" width="26.42578125" style="1" customWidth="1"/>
    <col min="6323" max="6323" width="34.7109375" style="1" customWidth="1"/>
    <col min="6324" max="6324" width="35.42578125" style="1" customWidth="1"/>
    <col min="6325" max="6325" width="25.42578125" style="1" customWidth="1"/>
    <col min="6326" max="6326" width="33.42578125" style="1" customWidth="1"/>
    <col min="6327" max="6327" width="24.85546875" style="1" customWidth="1"/>
    <col min="6328" max="6328" width="23.140625" style="1" customWidth="1"/>
    <col min="6329" max="6329" width="33.85546875" style="1" customWidth="1"/>
    <col min="6330" max="6330" width="24.28515625" style="1" customWidth="1"/>
    <col min="6331" max="6331" width="26.140625" style="1" customWidth="1"/>
    <col min="6332" max="6332" width="34" style="1" customWidth="1"/>
    <col min="6333" max="6333" width="24.7109375" style="1" customWidth="1"/>
    <col min="6334" max="6334" width="26.7109375" style="1" customWidth="1"/>
    <col min="6335" max="6335" width="28" style="1" customWidth="1"/>
    <col min="6336" max="6336" width="27.140625" style="1" customWidth="1"/>
    <col min="6337" max="6337" width="27.5703125" style="1" customWidth="1"/>
    <col min="6338" max="6338" width="28.85546875" style="1" customWidth="1"/>
    <col min="6339" max="6339" width="21.140625" style="1" customWidth="1"/>
    <col min="6340" max="6340" width="20.85546875" style="1" customWidth="1"/>
    <col min="6341" max="6341" width="26.5703125" style="1" customWidth="1"/>
    <col min="6342" max="6342" width="24.85546875" style="1" customWidth="1"/>
    <col min="6343" max="6343" width="33" style="1" customWidth="1"/>
    <col min="6344" max="6345" width="29.140625" style="1" customWidth="1"/>
    <col min="6346" max="6346" width="28.42578125" style="1" customWidth="1"/>
    <col min="6347" max="6347" width="28" style="1" customWidth="1"/>
    <col min="6348" max="6348" width="30.7109375" style="1" customWidth="1"/>
    <col min="6349" max="6349" width="19.7109375" style="1" customWidth="1"/>
    <col min="6350" max="6350" width="26.42578125" style="1" customWidth="1"/>
    <col min="6351" max="6351" width="9.140625" style="1" customWidth="1"/>
    <col min="6352" max="6571" width="9.140625" style="1"/>
    <col min="6572" max="6572" width="7.42578125" style="1" customWidth="1"/>
    <col min="6573" max="6573" width="8.5703125" style="1" customWidth="1"/>
    <col min="6574" max="6574" width="9.140625" style="1" customWidth="1"/>
    <col min="6575" max="6575" width="8.5703125" style="1" customWidth="1"/>
    <col min="6576" max="6576" width="30.140625" style="1" customWidth="1"/>
    <col min="6577" max="6577" width="21.5703125" style="1" customWidth="1"/>
    <col min="6578" max="6578" width="26.42578125" style="1" customWidth="1"/>
    <col min="6579" max="6579" width="34.7109375" style="1" customWidth="1"/>
    <col min="6580" max="6580" width="35.42578125" style="1" customWidth="1"/>
    <col min="6581" max="6581" width="25.42578125" style="1" customWidth="1"/>
    <col min="6582" max="6582" width="33.42578125" style="1" customWidth="1"/>
    <col min="6583" max="6583" width="24.85546875" style="1" customWidth="1"/>
    <col min="6584" max="6584" width="23.140625" style="1" customWidth="1"/>
    <col min="6585" max="6585" width="33.85546875" style="1" customWidth="1"/>
    <col min="6586" max="6586" width="24.28515625" style="1" customWidth="1"/>
    <col min="6587" max="6587" width="26.140625" style="1" customWidth="1"/>
    <col min="6588" max="6588" width="34" style="1" customWidth="1"/>
    <col min="6589" max="6589" width="24.7109375" style="1" customWidth="1"/>
    <col min="6590" max="6590" width="26.7109375" style="1" customWidth="1"/>
    <col min="6591" max="6591" width="28" style="1" customWidth="1"/>
    <col min="6592" max="6592" width="27.140625" style="1" customWidth="1"/>
    <col min="6593" max="6593" width="27.5703125" style="1" customWidth="1"/>
    <col min="6594" max="6594" width="28.85546875" style="1" customWidth="1"/>
    <col min="6595" max="6595" width="21.140625" style="1" customWidth="1"/>
    <col min="6596" max="6596" width="20.85546875" style="1" customWidth="1"/>
    <col min="6597" max="6597" width="26.5703125" style="1" customWidth="1"/>
    <col min="6598" max="6598" width="24.85546875" style="1" customWidth="1"/>
    <col min="6599" max="6599" width="33" style="1" customWidth="1"/>
    <col min="6600" max="6601" width="29.140625" style="1" customWidth="1"/>
    <col min="6602" max="6602" width="28.42578125" style="1" customWidth="1"/>
    <col min="6603" max="6603" width="28" style="1" customWidth="1"/>
    <col min="6604" max="6604" width="30.7109375" style="1" customWidth="1"/>
    <col min="6605" max="6605" width="19.7109375" style="1" customWidth="1"/>
    <col min="6606" max="6606" width="26.42578125" style="1" customWidth="1"/>
    <col min="6607" max="6607" width="9.140625" style="1" customWidth="1"/>
    <col min="6608" max="6827" width="9.140625" style="1"/>
    <col min="6828" max="6828" width="7.42578125" style="1" customWidth="1"/>
    <col min="6829" max="6829" width="8.5703125" style="1" customWidth="1"/>
    <col min="6830" max="6830" width="9.140625" style="1" customWidth="1"/>
    <col min="6831" max="6831" width="8.5703125" style="1" customWidth="1"/>
    <col min="6832" max="6832" width="30.140625" style="1" customWidth="1"/>
    <col min="6833" max="6833" width="21.5703125" style="1" customWidth="1"/>
    <col min="6834" max="6834" width="26.42578125" style="1" customWidth="1"/>
    <col min="6835" max="6835" width="34.7109375" style="1" customWidth="1"/>
    <col min="6836" max="6836" width="35.42578125" style="1" customWidth="1"/>
    <col min="6837" max="6837" width="25.42578125" style="1" customWidth="1"/>
    <col min="6838" max="6838" width="33.42578125" style="1" customWidth="1"/>
    <col min="6839" max="6839" width="24.85546875" style="1" customWidth="1"/>
    <col min="6840" max="6840" width="23.140625" style="1" customWidth="1"/>
    <col min="6841" max="6841" width="33.85546875" style="1" customWidth="1"/>
    <col min="6842" max="6842" width="24.28515625" style="1" customWidth="1"/>
    <col min="6843" max="6843" width="26.140625" style="1" customWidth="1"/>
    <col min="6844" max="6844" width="34" style="1" customWidth="1"/>
    <col min="6845" max="6845" width="24.7109375" style="1" customWidth="1"/>
    <col min="6846" max="6846" width="26.7109375" style="1" customWidth="1"/>
    <col min="6847" max="6847" width="28" style="1" customWidth="1"/>
    <col min="6848" max="6848" width="27.140625" style="1" customWidth="1"/>
    <col min="6849" max="6849" width="27.5703125" style="1" customWidth="1"/>
    <col min="6850" max="6850" width="28.85546875" style="1" customWidth="1"/>
    <col min="6851" max="6851" width="21.140625" style="1" customWidth="1"/>
    <col min="6852" max="6852" width="20.85546875" style="1" customWidth="1"/>
    <col min="6853" max="6853" width="26.5703125" style="1" customWidth="1"/>
    <col min="6854" max="6854" width="24.85546875" style="1" customWidth="1"/>
    <col min="6855" max="6855" width="33" style="1" customWidth="1"/>
    <col min="6856" max="6857" width="29.140625" style="1" customWidth="1"/>
    <col min="6858" max="6858" width="28.42578125" style="1" customWidth="1"/>
    <col min="6859" max="6859" width="28" style="1" customWidth="1"/>
    <col min="6860" max="6860" width="30.7109375" style="1" customWidth="1"/>
    <col min="6861" max="6861" width="19.7109375" style="1" customWidth="1"/>
    <col min="6862" max="6862" width="26.42578125" style="1" customWidth="1"/>
    <col min="6863" max="6863" width="9.140625" style="1" customWidth="1"/>
    <col min="6864" max="7083" width="9.140625" style="1"/>
    <col min="7084" max="7084" width="7.42578125" style="1" customWidth="1"/>
    <col min="7085" max="7085" width="8.5703125" style="1" customWidth="1"/>
    <col min="7086" max="7086" width="9.140625" style="1" customWidth="1"/>
    <col min="7087" max="7087" width="8.5703125" style="1" customWidth="1"/>
    <col min="7088" max="7088" width="30.140625" style="1" customWidth="1"/>
    <col min="7089" max="7089" width="21.5703125" style="1" customWidth="1"/>
    <col min="7090" max="7090" width="26.42578125" style="1" customWidth="1"/>
    <col min="7091" max="7091" width="34.7109375" style="1" customWidth="1"/>
    <col min="7092" max="7092" width="35.42578125" style="1" customWidth="1"/>
    <col min="7093" max="7093" width="25.42578125" style="1" customWidth="1"/>
    <col min="7094" max="7094" width="33.42578125" style="1" customWidth="1"/>
    <col min="7095" max="7095" width="24.85546875" style="1" customWidth="1"/>
    <col min="7096" max="7096" width="23.140625" style="1" customWidth="1"/>
    <col min="7097" max="7097" width="33.85546875" style="1" customWidth="1"/>
    <col min="7098" max="7098" width="24.28515625" style="1" customWidth="1"/>
    <col min="7099" max="7099" width="26.140625" style="1" customWidth="1"/>
    <col min="7100" max="7100" width="34" style="1" customWidth="1"/>
    <col min="7101" max="7101" width="24.7109375" style="1" customWidth="1"/>
    <col min="7102" max="7102" width="26.7109375" style="1" customWidth="1"/>
    <col min="7103" max="7103" width="28" style="1" customWidth="1"/>
    <col min="7104" max="7104" width="27.140625" style="1" customWidth="1"/>
    <col min="7105" max="7105" width="27.5703125" style="1" customWidth="1"/>
    <col min="7106" max="7106" width="28.85546875" style="1" customWidth="1"/>
    <col min="7107" max="7107" width="21.140625" style="1" customWidth="1"/>
    <col min="7108" max="7108" width="20.85546875" style="1" customWidth="1"/>
    <col min="7109" max="7109" width="26.5703125" style="1" customWidth="1"/>
    <col min="7110" max="7110" width="24.85546875" style="1" customWidth="1"/>
    <col min="7111" max="7111" width="33" style="1" customWidth="1"/>
    <col min="7112" max="7113" width="29.140625" style="1" customWidth="1"/>
    <col min="7114" max="7114" width="28.42578125" style="1" customWidth="1"/>
    <col min="7115" max="7115" width="28" style="1" customWidth="1"/>
    <col min="7116" max="7116" width="30.7109375" style="1" customWidth="1"/>
    <col min="7117" max="7117" width="19.7109375" style="1" customWidth="1"/>
    <col min="7118" max="7118" width="26.42578125" style="1" customWidth="1"/>
    <col min="7119" max="7119" width="9.140625" style="1" customWidth="1"/>
    <col min="7120" max="7339" width="9.140625" style="1"/>
    <col min="7340" max="7340" width="7.42578125" style="1" customWidth="1"/>
    <col min="7341" max="7341" width="8.5703125" style="1" customWidth="1"/>
    <col min="7342" max="7342" width="9.140625" style="1" customWidth="1"/>
    <col min="7343" max="7343" width="8.5703125" style="1" customWidth="1"/>
    <col min="7344" max="7344" width="30.140625" style="1" customWidth="1"/>
    <col min="7345" max="7345" width="21.5703125" style="1" customWidth="1"/>
    <col min="7346" max="7346" width="26.42578125" style="1" customWidth="1"/>
    <col min="7347" max="7347" width="34.7109375" style="1" customWidth="1"/>
    <col min="7348" max="7348" width="35.42578125" style="1" customWidth="1"/>
    <col min="7349" max="7349" width="25.42578125" style="1" customWidth="1"/>
    <col min="7350" max="7350" width="33.42578125" style="1" customWidth="1"/>
    <col min="7351" max="7351" width="24.85546875" style="1" customWidth="1"/>
    <col min="7352" max="7352" width="23.140625" style="1" customWidth="1"/>
    <col min="7353" max="7353" width="33.85546875" style="1" customWidth="1"/>
    <col min="7354" max="7354" width="24.28515625" style="1" customWidth="1"/>
    <col min="7355" max="7355" width="26.140625" style="1" customWidth="1"/>
    <col min="7356" max="7356" width="34" style="1" customWidth="1"/>
    <col min="7357" max="7357" width="24.7109375" style="1" customWidth="1"/>
    <col min="7358" max="7358" width="26.7109375" style="1" customWidth="1"/>
    <col min="7359" max="7359" width="28" style="1" customWidth="1"/>
    <col min="7360" max="7360" width="27.140625" style="1" customWidth="1"/>
    <col min="7361" max="7361" width="27.5703125" style="1" customWidth="1"/>
    <col min="7362" max="7362" width="28.85546875" style="1" customWidth="1"/>
    <col min="7363" max="7363" width="21.140625" style="1" customWidth="1"/>
    <col min="7364" max="7364" width="20.85546875" style="1" customWidth="1"/>
    <col min="7365" max="7365" width="26.5703125" style="1" customWidth="1"/>
    <col min="7366" max="7366" width="24.85546875" style="1" customWidth="1"/>
    <col min="7367" max="7367" width="33" style="1" customWidth="1"/>
    <col min="7368" max="7369" width="29.140625" style="1" customWidth="1"/>
    <col min="7370" max="7370" width="28.42578125" style="1" customWidth="1"/>
    <col min="7371" max="7371" width="28" style="1" customWidth="1"/>
    <col min="7372" max="7372" width="30.7109375" style="1" customWidth="1"/>
    <col min="7373" max="7373" width="19.7109375" style="1" customWidth="1"/>
    <col min="7374" max="7374" width="26.42578125" style="1" customWidth="1"/>
    <col min="7375" max="7375" width="9.140625" style="1" customWidth="1"/>
    <col min="7376" max="7595" width="9.140625" style="1"/>
    <col min="7596" max="7596" width="7.42578125" style="1" customWidth="1"/>
    <col min="7597" max="7597" width="8.5703125" style="1" customWidth="1"/>
    <col min="7598" max="7598" width="9.140625" style="1" customWidth="1"/>
    <col min="7599" max="7599" width="8.5703125" style="1" customWidth="1"/>
    <col min="7600" max="7600" width="30.140625" style="1" customWidth="1"/>
    <col min="7601" max="7601" width="21.5703125" style="1" customWidth="1"/>
    <col min="7602" max="7602" width="26.42578125" style="1" customWidth="1"/>
    <col min="7603" max="7603" width="34.7109375" style="1" customWidth="1"/>
    <col min="7604" max="7604" width="35.42578125" style="1" customWidth="1"/>
    <col min="7605" max="7605" width="25.42578125" style="1" customWidth="1"/>
    <col min="7606" max="7606" width="33.42578125" style="1" customWidth="1"/>
    <col min="7607" max="7607" width="24.85546875" style="1" customWidth="1"/>
    <col min="7608" max="7608" width="23.140625" style="1" customWidth="1"/>
    <col min="7609" max="7609" width="33.85546875" style="1" customWidth="1"/>
    <col min="7610" max="7610" width="24.28515625" style="1" customWidth="1"/>
    <col min="7611" max="7611" width="26.140625" style="1" customWidth="1"/>
    <col min="7612" max="7612" width="34" style="1" customWidth="1"/>
    <col min="7613" max="7613" width="24.7109375" style="1" customWidth="1"/>
    <col min="7614" max="7614" width="26.7109375" style="1" customWidth="1"/>
    <col min="7615" max="7615" width="28" style="1" customWidth="1"/>
    <col min="7616" max="7616" width="27.140625" style="1" customWidth="1"/>
    <col min="7617" max="7617" width="27.5703125" style="1" customWidth="1"/>
    <col min="7618" max="7618" width="28.85546875" style="1" customWidth="1"/>
    <col min="7619" max="7619" width="21.140625" style="1" customWidth="1"/>
    <col min="7620" max="7620" width="20.85546875" style="1" customWidth="1"/>
    <col min="7621" max="7621" width="26.5703125" style="1" customWidth="1"/>
    <col min="7622" max="7622" width="24.85546875" style="1" customWidth="1"/>
    <col min="7623" max="7623" width="33" style="1" customWidth="1"/>
    <col min="7624" max="7625" width="29.140625" style="1" customWidth="1"/>
    <col min="7626" max="7626" width="28.42578125" style="1" customWidth="1"/>
    <col min="7627" max="7627" width="28" style="1" customWidth="1"/>
    <col min="7628" max="7628" width="30.7109375" style="1" customWidth="1"/>
    <col min="7629" max="7629" width="19.7109375" style="1" customWidth="1"/>
    <col min="7630" max="7630" width="26.42578125" style="1" customWidth="1"/>
    <col min="7631" max="7631" width="9.140625" style="1" customWidth="1"/>
    <col min="7632" max="7851" width="9.140625" style="1"/>
    <col min="7852" max="7852" width="7.42578125" style="1" customWidth="1"/>
    <col min="7853" max="7853" width="8.5703125" style="1" customWidth="1"/>
    <col min="7854" max="7854" width="9.140625" style="1" customWidth="1"/>
    <col min="7855" max="7855" width="8.5703125" style="1" customWidth="1"/>
    <col min="7856" max="7856" width="30.140625" style="1" customWidth="1"/>
    <col min="7857" max="7857" width="21.5703125" style="1" customWidth="1"/>
    <col min="7858" max="7858" width="26.42578125" style="1" customWidth="1"/>
    <col min="7859" max="7859" width="34.7109375" style="1" customWidth="1"/>
    <col min="7860" max="7860" width="35.42578125" style="1" customWidth="1"/>
    <col min="7861" max="7861" width="25.42578125" style="1" customWidth="1"/>
    <col min="7862" max="7862" width="33.42578125" style="1" customWidth="1"/>
    <col min="7863" max="7863" width="24.85546875" style="1" customWidth="1"/>
    <col min="7864" max="7864" width="23.140625" style="1" customWidth="1"/>
    <col min="7865" max="7865" width="33.85546875" style="1" customWidth="1"/>
    <col min="7866" max="7866" width="24.28515625" style="1" customWidth="1"/>
    <col min="7867" max="7867" width="26.140625" style="1" customWidth="1"/>
    <col min="7868" max="7868" width="34" style="1" customWidth="1"/>
    <col min="7869" max="7869" width="24.7109375" style="1" customWidth="1"/>
    <col min="7870" max="7870" width="26.7109375" style="1" customWidth="1"/>
    <col min="7871" max="7871" width="28" style="1" customWidth="1"/>
    <col min="7872" max="7872" width="27.140625" style="1" customWidth="1"/>
    <col min="7873" max="7873" width="27.5703125" style="1" customWidth="1"/>
    <col min="7874" max="7874" width="28.85546875" style="1" customWidth="1"/>
    <col min="7875" max="7875" width="21.140625" style="1" customWidth="1"/>
    <col min="7876" max="7876" width="20.85546875" style="1" customWidth="1"/>
    <col min="7877" max="7877" width="26.5703125" style="1" customWidth="1"/>
    <col min="7878" max="7878" width="24.85546875" style="1" customWidth="1"/>
    <col min="7879" max="7879" width="33" style="1" customWidth="1"/>
    <col min="7880" max="7881" width="29.140625" style="1" customWidth="1"/>
    <col min="7882" max="7882" width="28.42578125" style="1" customWidth="1"/>
    <col min="7883" max="7883" width="28" style="1" customWidth="1"/>
    <col min="7884" max="7884" width="30.7109375" style="1" customWidth="1"/>
    <col min="7885" max="7885" width="19.7109375" style="1" customWidth="1"/>
    <col min="7886" max="7886" width="26.42578125" style="1" customWidth="1"/>
    <col min="7887" max="7887" width="9.140625" style="1" customWidth="1"/>
    <col min="7888" max="8107" width="9.140625" style="1"/>
    <col min="8108" max="8108" width="7.42578125" style="1" customWidth="1"/>
    <col min="8109" max="8109" width="8.5703125" style="1" customWidth="1"/>
    <col min="8110" max="8110" width="9.140625" style="1" customWidth="1"/>
    <col min="8111" max="8111" width="8.5703125" style="1" customWidth="1"/>
    <col min="8112" max="8112" width="30.140625" style="1" customWidth="1"/>
    <col min="8113" max="8113" width="21.5703125" style="1" customWidth="1"/>
    <col min="8114" max="8114" width="26.42578125" style="1" customWidth="1"/>
    <col min="8115" max="8115" width="34.7109375" style="1" customWidth="1"/>
    <col min="8116" max="8116" width="35.42578125" style="1" customWidth="1"/>
    <col min="8117" max="8117" width="25.42578125" style="1" customWidth="1"/>
    <col min="8118" max="8118" width="33.42578125" style="1" customWidth="1"/>
    <col min="8119" max="8119" width="24.85546875" style="1" customWidth="1"/>
    <col min="8120" max="8120" width="23.140625" style="1" customWidth="1"/>
    <col min="8121" max="8121" width="33.85546875" style="1" customWidth="1"/>
    <col min="8122" max="8122" width="24.28515625" style="1" customWidth="1"/>
    <col min="8123" max="8123" width="26.140625" style="1" customWidth="1"/>
    <col min="8124" max="8124" width="34" style="1" customWidth="1"/>
    <col min="8125" max="8125" width="24.7109375" style="1" customWidth="1"/>
    <col min="8126" max="8126" width="26.7109375" style="1" customWidth="1"/>
    <col min="8127" max="8127" width="28" style="1" customWidth="1"/>
    <col min="8128" max="8128" width="27.140625" style="1" customWidth="1"/>
    <col min="8129" max="8129" width="27.5703125" style="1" customWidth="1"/>
    <col min="8130" max="8130" width="28.85546875" style="1" customWidth="1"/>
    <col min="8131" max="8131" width="21.140625" style="1" customWidth="1"/>
    <col min="8132" max="8132" width="20.85546875" style="1" customWidth="1"/>
    <col min="8133" max="8133" width="26.5703125" style="1" customWidth="1"/>
    <col min="8134" max="8134" width="24.85546875" style="1" customWidth="1"/>
    <col min="8135" max="8135" width="33" style="1" customWidth="1"/>
    <col min="8136" max="8137" width="29.140625" style="1" customWidth="1"/>
    <col min="8138" max="8138" width="28.42578125" style="1" customWidth="1"/>
    <col min="8139" max="8139" width="28" style="1" customWidth="1"/>
    <col min="8140" max="8140" width="30.7109375" style="1" customWidth="1"/>
    <col min="8141" max="8141" width="19.7109375" style="1" customWidth="1"/>
    <col min="8142" max="8142" width="26.42578125" style="1" customWidth="1"/>
    <col min="8143" max="8143" width="9.140625" style="1" customWidth="1"/>
    <col min="8144" max="8363" width="9.140625" style="1"/>
    <col min="8364" max="8364" width="7.42578125" style="1" customWidth="1"/>
    <col min="8365" max="8365" width="8.5703125" style="1" customWidth="1"/>
    <col min="8366" max="8366" width="9.140625" style="1" customWidth="1"/>
    <col min="8367" max="8367" width="8.5703125" style="1" customWidth="1"/>
    <col min="8368" max="8368" width="30.140625" style="1" customWidth="1"/>
    <col min="8369" max="8369" width="21.5703125" style="1" customWidth="1"/>
    <col min="8370" max="8370" width="26.42578125" style="1" customWidth="1"/>
    <col min="8371" max="8371" width="34.7109375" style="1" customWidth="1"/>
    <col min="8372" max="8372" width="35.42578125" style="1" customWidth="1"/>
    <col min="8373" max="8373" width="25.42578125" style="1" customWidth="1"/>
    <col min="8374" max="8374" width="33.42578125" style="1" customWidth="1"/>
    <col min="8375" max="8375" width="24.85546875" style="1" customWidth="1"/>
    <col min="8376" max="8376" width="23.140625" style="1" customWidth="1"/>
    <col min="8377" max="8377" width="33.85546875" style="1" customWidth="1"/>
    <col min="8378" max="8378" width="24.28515625" style="1" customWidth="1"/>
    <col min="8379" max="8379" width="26.140625" style="1" customWidth="1"/>
    <col min="8380" max="8380" width="34" style="1" customWidth="1"/>
    <col min="8381" max="8381" width="24.7109375" style="1" customWidth="1"/>
    <col min="8382" max="8382" width="26.7109375" style="1" customWidth="1"/>
    <col min="8383" max="8383" width="28" style="1" customWidth="1"/>
    <col min="8384" max="8384" width="27.140625" style="1" customWidth="1"/>
    <col min="8385" max="8385" width="27.5703125" style="1" customWidth="1"/>
    <col min="8386" max="8386" width="28.85546875" style="1" customWidth="1"/>
    <col min="8387" max="8387" width="21.140625" style="1" customWidth="1"/>
    <col min="8388" max="8388" width="20.85546875" style="1" customWidth="1"/>
    <col min="8389" max="8389" width="26.5703125" style="1" customWidth="1"/>
    <col min="8390" max="8390" width="24.85546875" style="1" customWidth="1"/>
    <col min="8391" max="8391" width="33" style="1" customWidth="1"/>
    <col min="8392" max="8393" width="29.140625" style="1" customWidth="1"/>
    <col min="8394" max="8394" width="28.42578125" style="1" customWidth="1"/>
    <col min="8395" max="8395" width="28" style="1" customWidth="1"/>
    <col min="8396" max="8396" width="30.7109375" style="1" customWidth="1"/>
    <col min="8397" max="8397" width="19.7109375" style="1" customWidth="1"/>
    <col min="8398" max="8398" width="26.42578125" style="1" customWidth="1"/>
    <col min="8399" max="8399" width="9.140625" style="1" customWidth="1"/>
    <col min="8400" max="8619" width="9.140625" style="1"/>
    <col min="8620" max="8620" width="7.42578125" style="1" customWidth="1"/>
    <col min="8621" max="8621" width="8.5703125" style="1" customWidth="1"/>
    <col min="8622" max="8622" width="9.140625" style="1" customWidth="1"/>
    <col min="8623" max="8623" width="8.5703125" style="1" customWidth="1"/>
    <col min="8624" max="8624" width="30.140625" style="1" customWidth="1"/>
    <col min="8625" max="8625" width="21.5703125" style="1" customWidth="1"/>
    <col min="8626" max="8626" width="26.42578125" style="1" customWidth="1"/>
    <col min="8627" max="8627" width="34.7109375" style="1" customWidth="1"/>
    <col min="8628" max="8628" width="35.42578125" style="1" customWidth="1"/>
    <col min="8629" max="8629" width="25.42578125" style="1" customWidth="1"/>
    <col min="8630" max="8630" width="33.42578125" style="1" customWidth="1"/>
    <col min="8631" max="8631" width="24.85546875" style="1" customWidth="1"/>
    <col min="8632" max="8632" width="23.140625" style="1" customWidth="1"/>
    <col min="8633" max="8633" width="33.85546875" style="1" customWidth="1"/>
    <col min="8634" max="8634" width="24.28515625" style="1" customWidth="1"/>
    <col min="8635" max="8635" width="26.140625" style="1" customWidth="1"/>
    <col min="8636" max="8636" width="34" style="1" customWidth="1"/>
    <col min="8637" max="8637" width="24.7109375" style="1" customWidth="1"/>
    <col min="8638" max="8638" width="26.7109375" style="1" customWidth="1"/>
    <col min="8639" max="8639" width="28" style="1" customWidth="1"/>
    <col min="8640" max="8640" width="27.140625" style="1" customWidth="1"/>
    <col min="8641" max="8641" width="27.5703125" style="1" customWidth="1"/>
    <col min="8642" max="8642" width="28.85546875" style="1" customWidth="1"/>
    <col min="8643" max="8643" width="21.140625" style="1" customWidth="1"/>
    <col min="8644" max="8644" width="20.85546875" style="1" customWidth="1"/>
    <col min="8645" max="8645" width="26.5703125" style="1" customWidth="1"/>
    <col min="8646" max="8646" width="24.85546875" style="1" customWidth="1"/>
    <col min="8647" max="8647" width="33" style="1" customWidth="1"/>
    <col min="8648" max="8649" width="29.140625" style="1" customWidth="1"/>
    <col min="8650" max="8650" width="28.42578125" style="1" customWidth="1"/>
    <col min="8651" max="8651" width="28" style="1" customWidth="1"/>
    <col min="8652" max="8652" width="30.7109375" style="1" customWidth="1"/>
    <col min="8653" max="8653" width="19.7109375" style="1" customWidth="1"/>
    <col min="8654" max="8654" width="26.42578125" style="1" customWidth="1"/>
    <col min="8655" max="8655" width="9.140625" style="1" customWidth="1"/>
    <col min="8656" max="8875" width="9.140625" style="1"/>
    <col min="8876" max="8876" width="7.42578125" style="1" customWidth="1"/>
    <col min="8877" max="8877" width="8.5703125" style="1" customWidth="1"/>
    <col min="8878" max="8878" width="9.140625" style="1" customWidth="1"/>
    <col min="8879" max="8879" width="8.5703125" style="1" customWidth="1"/>
    <col min="8880" max="8880" width="30.140625" style="1" customWidth="1"/>
    <col min="8881" max="8881" width="21.5703125" style="1" customWidth="1"/>
    <col min="8882" max="8882" width="26.42578125" style="1" customWidth="1"/>
    <col min="8883" max="8883" width="34.7109375" style="1" customWidth="1"/>
    <col min="8884" max="8884" width="35.42578125" style="1" customWidth="1"/>
    <col min="8885" max="8885" width="25.42578125" style="1" customWidth="1"/>
    <col min="8886" max="8886" width="33.42578125" style="1" customWidth="1"/>
    <col min="8887" max="8887" width="24.85546875" style="1" customWidth="1"/>
    <col min="8888" max="8888" width="23.140625" style="1" customWidth="1"/>
    <col min="8889" max="8889" width="33.85546875" style="1" customWidth="1"/>
    <col min="8890" max="8890" width="24.28515625" style="1" customWidth="1"/>
    <col min="8891" max="8891" width="26.140625" style="1" customWidth="1"/>
    <col min="8892" max="8892" width="34" style="1" customWidth="1"/>
    <col min="8893" max="8893" width="24.7109375" style="1" customWidth="1"/>
    <col min="8894" max="8894" width="26.7109375" style="1" customWidth="1"/>
    <col min="8895" max="8895" width="28" style="1" customWidth="1"/>
    <col min="8896" max="8896" width="27.140625" style="1" customWidth="1"/>
    <col min="8897" max="8897" width="27.5703125" style="1" customWidth="1"/>
    <col min="8898" max="8898" width="28.85546875" style="1" customWidth="1"/>
    <col min="8899" max="8899" width="21.140625" style="1" customWidth="1"/>
    <col min="8900" max="8900" width="20.85546875" style="1" customWidth="1"/>
    <col min="8901" max="8901" width="26.5703125" style="1" customWidth="1"/>
    <col min="8902" max="8902" width="24.85546875" style="1" customWidth="1"/>
    <col min="8903" max="8903" width="33" style="1" customWidth="1"/>
    <col min="8904" max="8905" width="29.140625" style="1" customWidth="1"/>
    <col min="8906" max="8906" width="28.42578125" style="1" customWidth="1"/>
    <col min="8907" max="8907" width="28" style="1" customWidth="1"/>
    <col min="8908" max="8908" width="30.7109375" style="1" customWidth="1"/>
    <col min="8909" max="8909" width="19.7109375" style="1" customWidth="1"/>
    <col min="8910" max="8910" width="26.42578125" style="1" customWidth="1"/>
    <col min="8911" max="8911" width="9.140625" style="1" customWidth="1"/>
    <col min="8912" max="9131" width="9.140625" style="1"/>
    <col min="9132" max="9132" width="7.42578125" style="1" customWidth="1"/>
    <col min="9133" max="9133" width="8.5703125" style="1" customWidth="1"/>
    <col min="9134" max="9134" width="9.140625" style="1" customWidth="1"/>
    <col min="9135" max="9135" width="8.5703125" style="1" customWidth="1"/>
    <col min="9136" max="9136" width="30.140625" style="1" customWidth="1"/>
    <col min="9137" max="9137" width="21.5703125" style="1" customWidth="1"/>
    <col min="9138" max="9138" width="26.42578125" style="1" customWidth="1"/>
    <col min="9139" max="9139" width="34.7109375" style="1" customWidth="1"/>
    <col min="9140" max="9140" width="35.42578125" style="1" customWidth="1"/>
    <col min="9141" max="9141" width="25.42578125" style="1" customWidth="1"/>
    <col min="9142" max="9142" width="33.42578125" style="1" customWidth="1"/>
    <col min="9143" max="9143" width="24.85546875" style="1" customWidth="1"/>
    <col min="9144" max="9144" width="23.140625" style="1" customWidth="1"/>
    <col min="9145" max="9145" width="33.85546875" style="1" customWidth="1"/>
    <col min="9146" max="9146" width="24.28515625" style="1" customWidth="1"/>
    <col min="9147" max="9147" width="26.140625" style="1" customWidth="1"/>
    <col min="9148" max="9148" width="34" style="1" customWidth="1"/>
    <col min="9149" max="9149" width="24.7109375" style="1" customWidth="1"/>
    <col min="9150" max="9150" width="26.7109375" style="1" customWidth="1"/>
    <col min="9151" max="9151" width="28" style="1" customWidth="1"/>
    <col min="9152" max="9152" width="27.140625" style="1" customWidth="1"/>
    <col min="9153" max="9153" width="27.5703125" style="1" customWidth="1"/>
    <col min="9154" max="9154" width="28.85546875" style="1" customWidth="1"/>
    <col min="9155" max="9155" width="21.140625" style="1" customWidth="1"/>
    <col min="9156" max="9156" width="20.85546875" style="1" customWidth="1"/>
    <col min="9157" max="9157" width="26.5703125" style="1" customWidth="1"/>
    <col min="9158" max="9158" width="24.85546875" style="1" customWidth="1"/>
    <col min="9159" max="9159" width="33" style="1" customWidth="1"/>
    <col min="9160" max="9161" width="29.140625" style="1" customWidth="1"/>
    <col min="9162" max="9162" width="28.42578125" style="1" customWidth="1"/>
    <col min="9163" max="9163" width="28" style="1" customWidth="1"/>
    <col min="9164" max="9164" width="30.7109375" style="1" customWidth="1"/>
    <col min="9165" max="9165" width="19.7109375" style="1" customWidth="1"/>
    <col min="9166" max="9166" width="26.42578125" style="1" customWidth="1"/>
    <col min="9167" max="9167" width="9.140625" style="1" customWidth="1"/>
    <col min="9168" max="9387" width="9.140625" style="1"/>
    <col min="9388" max="9388" width="7.42578125" style="1" customWidth="1"/>
    <col min="9389" max="9389" width="8.5703125" style="1" customWidth="1"/>
    <col min="9390" max="9390" width="9.140625" style="1" customWidth="1"/>
    <col min="9391" max="9391" width="8.5703125" style="1" customWidth="1"/>
    <col min="9392" max="9392" width="30.140625" style="1" customWidth="1"/>
    <col min="9393" max="9393" width="21.5703125" style="1" customWidth="1"/>
    <col min="9394" max="9394" width="26.42578125" style="1" customWidth="1"/>
    <col min="9395" max="9395" width="34.7109375" style="1" customWidth="1"/>
    <col min="9396" max="9396" width="35.42578125" style="1" customWidth="1"/>
    <col min="9397" max="9397" width="25.42578125" style="1" customWidth="1"/>
    <col min="9398" max="9398" width="33.42578125" style="1" customWidth="1"/>
    <col min="9399" max="9399" width="24.85546875" style="1" customWidth="1"/>
    <col min="9400" max="9400" width="23.140625" style="1" customWidth="1"/>
    <col min="9401" max="9401" width="33.85546875" style="1" customWidth="1"/>
    <col min="9402" max="9402" width="24.28515625" style="1" customWidth="1"/>
    <col min="9403" max="9403" width="26.140625" style="1" customWidth="1"/>
    <col min="9404" max="9404" width="34" style="1" customWidth="1"/>
    <col min="9405" max="9405" width="24.7109375" style="1" customWidth="1"/>
    <col min="9406" max="9406" width="26.7109375" style="1" customWidth="1"/>
    <col min="9407" max="9407" width="28" style="1" customWidth="1"/>
    <col min="9408" max="9408" width="27.140625" style="1" customWidth="1"/>
    <col min="9409" max="9409" width="27.5703125" style="1" customWidth="1"/>
    <col min="9410" max="9410" width="28.85546875" style="1" customWidth="1"/>
    <col min="9411" max="9411" width="21.140625" style="1" customWidth="1"/>
    <col min="9412" max="9412" width="20.85546875" style="1" customWidth="1"/>
    <col min="9413" max="9413" width="26.5703125" style="1" customWidth="1"/>
    <col min="9414" max="9414" width="24.85546875" style="1" customWidth="1"/>
    <col min="9415" max="9415" width="33" style="1" customWidth="1"/>
    <col min="9416" max="9417" width="29.140625" style="1" customWidth="1"/>
    <col min="9418" max="9418" width="28.42578125" style="1" customWidth="1"/>
    <col min="9419" max="9419" width="28" style="1" customWidth="1"/>
    <col min="9420" max="9420" width="30.7109375" style="1" customWidth="1"/>
    <col min="9421" max="9421" width="19.7109375" style="1" customWidth="1"/>
    <col min="9422" max="9422" width="26.42578125" style="1" customWidth="1"/>
    <col min="9423" max="9423" width="9.140625" style="1" customWidth="1"/>
    <col min="9424" max="9643" width="9.140625" style="1"/>
    <col min="9644" max="9644" width="7.42578125" style="1" customWidth="1"/>
    <col min="9645" max="9645" width="8.5703125" style="1" customWidth="1"/>
    <col min="9646" max="9646" width="9.140625" style="1" customWidth="1"/>
    <col min="9647" max="9647" width="8.5703125" style="1" customWidth="1"/>
    <col min="9648" max="9648" width="30.140625" style="1" customWidth="1"/>
    <col min="9649" max="9649" width="21.5703125" style="1" customWidth="1"/>
    <col min="9650" max="9650" width="26.42578125" style="1" customWidth="1"/>
    <col min="9651" max="9651" width="34.7109375" style="1" customWidth="1"/>
    <col min="9652" max="9652" width="35.42578125" style="1" customWidth="1"/>
    <col min="9653" max="9653" width="25.42578125" style="1" customWidth="1"/>
    <col min="9654" max="9654" width="33.42578125" style="1" customWidth="1"/>
    <col min="9655" max="9655" width="24.85546875" style="1" customWidth="1"/>
    <col min="9656" max="9656" width="23.140625" style="1" customWidth="1"/>
    <col min="9657" max="9657" width="33.85546875" style="1" customWidth="1"/>
    <col min="9658" max="9658" width="24.28515625" style="1" customWidth="1"/>
    <col min="9659" max="9659" width="26.140625" style="1" customWidth="1"/>
    <col min="9660" max="9660" width="34" style="1" customWidth="1"/>
    <col min="9661" max="9661" width="24.7109375" style="1" customWidth="1"/>
    <col min="9662" max="9662" width="26.7109375" style="1" customWidth="1"/>
    <col min="9663" max="9663" width="28" style="1" customWidth="1"/>
    <col min="9664" max="9664" width="27.140625" style="1" customWidth="1"/>
    <col min="9665" max="9665" width="27.5703125" style="1" customWidth="1"/>
    <col min="9666" max="9666" width="28.85546875" style="1" customWidth="1"/>
    <col min="9667" max="9667" width="21.140625" style="1" customWidth="1"/>
    <col min="9668" max="9668" width="20.85546875" style="1" customWidth="1"/>
    <col min="9669" max="9669" width="26.5703125" style="1" customWidth="1"/>
    <col min="9670" max="9670" width="24.85546875" style="1" customWidth="1"/>
    <col min="9671" max="9671" width="33" style="1" customWidth="1"/>
    <col min="9672" max="9673" width="29.140625" style="1" customWidth="1"/>
    <col min="9674" max="9674" width="28.42578125" style="1" customWidth="1"/>
    <col min="9675" max="9675" width="28" style="1" customWidth="1"/>
    <col min="9676" max="9676" width="30.7109375" style="1" customWidth="1"/>
    <col min="9677" max="9677" width="19.7109375" style="1" customWidth="1"/>
    <col min="9678" max="9678" width="26.42578125" style="1" customWidth="1"/>
    <col min="9679" max="9679" width="9.140625" style="1" customWidth="1"/>
    <col min="9680" max="9899" width="9.140625" style="1"/>
    <col min="9900" max="9900" width="7.42578125" style="1" customWidth="1"/>
    <col min="9901" max="9901" width="8.5703125" style="1" customWidth="1"/>
    <col min="9902" max="9902" width="9.140625" style="1" customWidth="1"/>
    <col min="9903" max="9903" width="8.5703125" style="1" customWidth="1"/>
    <col min="9904" max="9904" width="30.140625" style="1" customWidth="1"/>
    <col min="9905" max="9905" width="21.5703125" style="1" customWidth="1"/>
    <col min="9906" max="9906" width="26.42578125" style="1" customWidth="1"/>
    <col min="9907" max="9907" width="34.7109375" style="1" customWidth="1"/>
    <col min="9908" max="9908" width="35.42578125" style="1" customWidth="1"/>
    <col min="9909" max="9909" width="25.42578125" style="1" customWidth="1"/>
    <col min="9910" max="9910" width="33.42578125" style="1" customWidth="1"/>
    <col min="9911" max="9911" width="24.85546875" style="1" customWidth="1"/>
    <col min="9912" max="9912" width="23.140625" style="1" customWidth="1"/>
    <col min="9913" max="9913" width="33.85546875" style="1" customWidth="1"/>
    <col min="9914" max="9914" width="24.28515625" style="1" customWidth="1"/>
    <col min="9915" max="9915" width="26.140625" style="1" customWidth="1"/>
    <col min="9916" max="9916" width="34" style="1" customWidth="1"/>
    <col min="9917" max="9917" width="24.7109375" style="1" customWidth="1"/>
    <col min="9918" max="9918" width="26.7109375" style="1" customWidth="1"/>
    <col min="9919" max="9919" width="28" style="1" customWidth="1"/>
    <col min="9920" max="9920" width="27.140625" style="1" customWidth="1"/>
    <col min="9921" max="9921" width="27.5703125" style="1" customWidth="1"/>
    <col min="9922" max="9922" width="28.85546875" style="1" customWidth="1"/>
    <col min="9923" max="9923" width="21.140625" style="1" customWidth="1"/>
    <col min="9924" max="9924" width="20.85546875" style="1" customWidth="1"/>
    <col min="9925" max="9925" width="26.5703125" style="1" customWidth="1"/>
    <col min="9926" max="9926" width="24.85546875" style="1" customWidth="1"/>
    <col min="9927" max="9927" width="33" style="1" customWidth="1"/>
    <col min="9928" max="9929" width="29.140625" style="1" customWidth="1"/>
    <col min="9930" max="9930" width="28.42578125" style="1" customWidth="1"/>
    <col min="9931" max="9931" width="28" style="1" customWidth="1"/>
    <col min="9932" max="9932" width="30.7109375" style="1" customWidth="1"/>
    <col min="9933" max="9933" width="19.7109375" style="1" customWidth="1"/>
    <col min="9934" max="9934" width="26.42578125" style="1" customWidth="1"/>
    <col min="9935" max="9935" width="9.140625" style="1" customWidth="1"/>
    <col min="9936" max="10155" width="9.140625" style="1"/>
    <col min="10156" max="10156" width="7.42578125" style="1" customWidth="1"/>
    <col min="10157" max="10157" width="8.5703125" style="1" customWidth="1"/>
    <col min="10158" max="10158" width="9.140625" style="1" customWidth="1"/>
    <col min="10159" max="10159" width="8.5703125" style="1" customWidth="1"/>
    <col min="10160" max="10160" width="30.140625" style="1" customWidth="1"/>
    <col min="10161" max="10161" width="21.5703125" style="1" customWidth="1"/>
    <col min="10162" max="10162" width="26.42578125" style="1" customWidth="1"/>
    <col min="10163" max="10163" width="34.7109375" style="1" customWidth="1"/>
    <col min="10164" max="10164" width="35.42578125" style="1" customWidth="1"/>
    <col min="10165" max="10165" width="25.42578125" style="1" customWidth="1"/>
    <col min="10166" max="10166" width="33.42578125" style="1" customWidth="1"/>
    <col min="10167" max="10167" width="24.85546875" style="1" customWidth="1"/>
    <col min="10168" max="10168" width="23.140625" style="1" customWidth="1"/>
    <col min="10169" max="10169" width="33.85546875" style="1" customWidth="1"/>
    <col min="10170" max="10170" width="24.28515625" style="1" customWidth="1"/>
    <col min="10171" max="10171" width="26.140625" style="1" customWidth="1"/>
    <col min="10172" max="10172" width="34" style="1" customWidth="1"/>
    <col min="10173" max="10173" width="24.7109375" style="1" customWidth="1"/>
    <col min="10174" max="10174" width="26.7109375" style="1" customWidth="1"/>
    <col min="10175" max="10175" width="28" style="1" customWidth="1"/>
    <col min="10176" max="10176" width="27.140625" style="1" customWidth="1"/>
    <col min="10177" max="10177" width="27.5703125" style="1" customWidth="1"/>
    <col min="10178" max="10178" width="28.85546875" style="1" customWidth="1"/>
    <col min="10179" max="10179" width="21.140625" style="1" customWidth="1"/>
    <col min="10180" max="10180" width="20.85546875" style="1" customWidth="1"/>
    <col min="10181" max="10181" width="26.5703125" style="1" customWidth="1"/>
    <col min="10182" max="10182" width="24.85546875" style="1" customWidth="1"/>
    <col min="10183" max="10183" width="33" style="1" customWidth="1"/>
    <col min="10184" max="10185" width="29.140625" style="1" customWidth="1"/>
    <col min="10186" max="10186" width="28.42578125" style="1" customWidth="1"/>
    <col min="10187" max="10187" width="28" style="1" customWidth="1"/>
    <col min="10188" max="10188" width="30.7109375" style="1" customWidth="1"/>
    <col min="10189" max="10189" width="19.7109375" style="1" customWidth="1"/>
    <col min="10190" max="10190" width="26.42578125" style="1" customWidth="1"/>
    <col min="10191" max="10191" width="9.140625" style="1" customWidth="1"/>
    <col min="10192" max="10411" width="9.140625" style="1"/>
    <col min="10412" max="10412" width="7.42578125" style="1" customWidth="1"/>
    <col min="10413" max="10413" width="8.5703125" style="1" customWidth="1"/>
    <col min="10414" max="10414" width="9.140625" style="1" customWidth="1"/>
    <col min="10415" max="10415" width="8.5703125" style="1" customWidth="1"/>
    <col min="10416" max="10416" width="30.140625" style="1" customWidth="1"/>
    <col min="10417" max="10417" width="21.5703125" style="1" customWidth="1"/>
    <col min="10418" max="10418" width="26.42578125" style="1" customWidth="1"/>
    <col min="10419" max="10419" width="34.7109375" style="1" customWidth="1"/>
    <col min="10420" max="10420" width="35.42578125" style="1" customWidth="1"/>
    <col min="10421" max="10421" width="25.42578125" style="1" customWidth="1"/>
    <col min="10422" max="10422" width="33.42578125" style="1" customWidth="1"/>
    <col min="10423" max="10423" width="24.85546875" style="1" customWidth="1"/>
    <col min="10424" max="10424" width="23.140625" style="1" customWidth="1"/>
    <col min="10425" max="10425" width="33.85546875" style="1" customWidth="1"/>
    <col min="10426" max="10426" width="24.28515625" style="1" customWidth="1"/>
    <col min="10427" max="10427" width="26.140625" style="1" customWidth="1"/>
    <col min="10428" max="10428" width="34" style="1" customWidth="1"/>
    <col min="10429" max="10429" width="24.7109375" style="1" customWidth="1"/>
    <col min="10430" max="10430" width="26.7109375" style="1" customWidth="1"/>
    <col min="10431" max="10431" width="28" style="1" customWidth="1"/>
    <col min="10432" max="10432" width="27.140625" style="1" customWidth="1"/>
    <col min="10433" max="10433" width="27.5703125" style="1" customWidth="1"/>
    <col min="10434" max="10434" width="28.85546875" style="1" customWidth="1"/>
    <col min="10435" max="10435" width="21.140625" style="1" customWidth="1"/>
    <col min="10436" max="10436" width="20.85546875" style="1" customWidth="1"/>
    <col min="10437" max="10437" width="26.5703125" style="1" customWidth="1"/>
    <col min="10438" max="10438" width="24.85546875" style="1" customWidth="1"/>
    <col min="10439" max="10439" width="33" style="1" customWidth="1"/>
    <col min="10440" max="10441" width="29.140625" style="1" customWidth="1"/>
    <col min="10442" max="10442" width="28.42578125" style="1" customWidth="1"/>
    <col min="10443" max="10443" width="28" style="1" customWidth="1"/>
    <col min="10444" max="10444" width="30.7109375" style="1" customWidth="1"/>
    <col min="10445" max="10445" width="19.7109375" style="1" customWidth="1"/>
    <col min="10446" max="10446" width="26.42578125" style="1" customWidth="1"/>
    <col min="10447" max="10447" width="9.140625" style="1" customWidth="1"/>
    <col min="10448" max="10667" width="9.140625" style="1"/>
    <col min="10668" max="10668" width="7.42578125" style="1" customWidth="1"/>
    <col min="10669" max="10669" width="8.5703125" style="1" customWidth="1"/>
    <col min="10670" max="10670" width="9.140625" style="1" customWidth="1"/>
    <col min="10671" max="10671" width="8.5703125" style="1" customWidth="1"/>
    <col min="10672" max="10672" width="30.140625" style="1" customWidth="1"/>
    <col min="10673" max="10673" width="21.5703125" style="1" customWidth="1"/>
    <col min="10674" max="10674" width="26.42578125" style="1" customWidth="1"/>
    <col min="10675" max="10675" width="34.7109375" style="1" customWidth="1"/>
    <col min="10676" max="10676" width="35.42578125" style="1" customWidth="1"/>
    <col min="10677" max="10677" width="25.42578125" style="1" customWidth="1"/>
    <col min="10678" max="10678" width="33.42578125" style="1" customWidth="1"/>
    <col min="10679" max="10679" width="24.85546875" style="1" customWidth="1"/>
    <col min="10680" max="10680" width="23.140625" style="1" customWidth="1"/>
    <col min="10681" max="10681" width="33.85546875" style="1" customWidth="1"/>
    <col min="10682" max="10682" width="24.28515625" style="1" customWidth="1"/>
    <col min="10683" max="10683" width="26.140625" style="1" customWidth="1"/>
    <col min="10684" max="10684" width="34" style="1" customWidth="1"/>
    <col min="10685" max="10685" width="24.7109375" style="1" customWidth="1"/>
    <col min="10686" max="10686" width="26.7109375" style="1" customWidth="1"/>
    <col min="10687" max="10687" width="28" style="1" customWidth="1"/>
    <col min="10688" max="10688" width="27.140625" style="1" customWidth="1"/>
    <col min="10689" max="10689" width="27.5703125" style="1" customWidth="1"/>
    <col min="10690" max="10690" width="28.85546875" style="1" customWidth="1"/>
    <col min="10691" max="10691" width="21.140625" style="1" customWidth="1"/>
    <col min="10692" max="10692" width="20.85546875" style="1" customWidth="1"/>
    <col min="10693" max="10693" width="26.5703125" style="1" customWidth="1"/>
    <col min="10694" max="10694" width="24.85546875" style="1" customWidth="1"/>
    <col min="10695" max="10695" width="33" style="1" customWidth="1"/>
    <col min="10696" max="10697" width="29.140625" style="1" customWidth="1"/>
    <col min="10698" max="10698" width="28.42578125" style="1" customWidth="1"/>
    <col min="10699" max="10699" width="28" style="1" customWidth="1"/>
    <col min="10700" max="10700" width="30.7109375" style="1" customWidth="1"/>
    <col min="10701" max="10701" width="19.7109375" style="1" customWidth="1"/>
    <col min="10702" max="10702" width="26.42578125" style="1" customWidth="1"/>
    <col min="10703" max="10703" width="9.140625" style="1" customWidth="1"/>
    <col min="10704" max="10923" width="9.140625" style="1"/>
    <col min="10924" max="10924" width="7.42578125" style="1" customWidth="1"/>
    <col min="10925" max="10925" width="8.5703125" style="1" customWidth="1"/>
    <col min="10926" max="10926" width="9.140625" style="1" customWidth="1"/>
    <col min="10927" max="10927" width="8.5703125" style="1" customWidth="1"/>
    <col min="10928" max="10928" width="30.140625" style="1" customWidth="1"/>
    <col min="10929" max="10929" width="21.5703125" style="1" customWidth="1"/>
    <col min="10930" max="10930" width="26.42578125" style="1" customWidth="1"/>
    <col min="10931" max="10931" width="34.7109375" style="1" customWidth="1"/>
    <col min="10932" max="10932" width="35.42578125" style="1" customWidth="1"/>
    <col min="10933" max="10933" width="25.42578125" style="1" customWidth="1"/>
    <col min="10934" max="10934" width="33.42578125" style="1" customWidth="1"/>
    <col min="10935" max="10935" width="24.85546875" style="1" customWidth="1"/>
    <col min="10936" max="10936" width="23.140625" style="1" customWidth="1"/>
    <col min="10937" max="10937" width="33.85546875" style="1" customWidth="1"/>
    <col min="10938" max="10938" width="24.28515625" style="1" customWidth="1"/>
    <col min="10939" max="10939" width="26.140625" style="1" customWidth="1"/>
    <col min="10940" max="10940" width="34" style="1" customWidth="1"/>
    <col min="10941" max="10941" width="24.7109375" style="1" customWidth="1"/>
    <col min="10942" max="10942" width="26.7109375" style="1" customWidth="1"/>
    <col min="10943" max="10943" width="28" style="1" customWidth="1"/>
    <col min="10944" max="10944" width="27.140625" style="1" customWidth="1"/>
    <col min="10945" max="10945" width="27.5703125" style="1" customWidth="1"/>
    <col min="10946" max="10946" width="28.85546875" style="1" customWidth="1"/>
    <col min="10947" max="10947" width="21.140625" style="1" customWidth="1"/>
    <col min="10948" max="10948" width="20.85546875" style="1" customWidth="1"/>
    <col min="10949" max="10949" width="26.5703125" style="1" customWidth="1"/>
    <col min="10950" max="10950" width="24.85546875" style="1" customWidth="1"/>
    <col min="10951" max="10951" width="33" style="1" customWidth="1"/>
    <col min="10952" max="10953" width="29.140625" style="1" customWidth="1"/>
    <col min="10954" max="10954" width="28.42578125" style="1" customWidth="1"/>
    <col min="10955" max="10955" width="28" style="1" customWidth="1"/>
    <col min="10956" max="10956" width="30.7109375" style="1" customWidth="1"/>
    <col min="10957" max="10957" width="19.7109375" style="1" customWidth="1"/>
    <col min="10958" max="10958" width="26.42578125" style="1" customWidth="1"/>
    <col min="10959" max="10959" width="9.140625" style="1" customWidth="1"/>
    <col min="10960" max="11179" width="9.140625" style="1"/>
    <col min="11180" max="11180" width="7.42578125" style="1" customWidth="1"/>
    <col min="11181" max="11181" width="8.5703125" style="1" customWidth="1"/>
    <col min="11182" max="11182" width="9.140625" style="1" customWidth="1"/>
    <col min="11183" max="11183" width="8.5703125" style="1" customWidth="1"/>
    <col min="11184" max="11184" width="30.140625" style="1" customWidth="1"/>
    <col min="11185" max="11185" width="21.5703125" style="1" customWidth="1"/>
    <col min="11186" max="11186" width="26.42578125" style="1" customWidth="1"/>
    <col min="11187" max="11187" width="34.7109375" style="1" customWidth="1"/>
    <col min="11188" max="11188" width="35.42578125" style="1" customWidth="1"/>
    <col min="11189" max="11189" width="25.42578125" style="1" customWidth="1"/>
    <col min="11190" max="11190" width="33.42578125" style="1" customWidth="1"/>
    <col min="11191" max="11191" width="24.85546875" style="1" customWidth="1"/>
    <col min="11192" max="11192" width="23.140625" style="1" customWidth="1"/>
    <col min="11193" max="11193" width="33.85546875" style="1" customWidth="1"/>
    <col min="11194" max="11194" width="24.28515625" style="1" customWidth="1"/>
    <col min="11195" max="11195" width="26.140625" style="1" customWidth="1"/>
    <col min="11196" max="11196" width="34" style="1" customWidth="1"/>
    <col min="11197" max="11197" width="24.7109375" style="1" customWidth="1"/>
    <col min="11198" max="11198" width="26.7109375" style="1" customWidth="1"/>
    <col min="11199" max="11199" width="28" style="1" customWidth="1"/>
    <col min="11200" max="11200" width="27.140625" style="1" customWidth="1"/>
    <col min="11201" max="11201" width="27.5703125" style="1" customWidth="1"/>
    <col min="11202" max="11202" width="28.85546875" style="1" customWidth="1"/>
    <col min="11203" max="11203" width="21.140625" style="1" customWidth="1"/>
    <col min="11204" max="11204" width="20.85546875" style="1" customWidth="1"/>
    <col min="11205" max="11205" width="26.5703125" style="1" customWidth="1"/>
    <col min="11206" max="11206" width="24.85546875" style="1" customWidth="1"/>
    <col min="11207" max="11207" width="33" style="1" customWidth="1"/>
    <col min="11208" max="11209" width="29.140625" style="1" customWidth="1"/>
    <col min="11210" max="11210" width="28.42578125" style="1" customWidth="1"/>
    <col min="11211" max="11211" width="28" style="1" customWidth="1"/>
    <col min="11212" max="11212" width="30.7109375" style="1" customWidth="1"/>
    <col min="11213" max="11213" width="19.7109375" style="1" customWidth="1"/>
    <col min="11214" max="11214" width="26.42578125" style="1" customWidth="1"/>
    <col min="11215" max="11215" width="9.140625" style="1" customWidth="1"/>
    <col min="11216" max="11435" width="9.140625" style="1"/>
    <col min="11436" max="11436" width="7.42578125" style="1" customWidth="1"/>
    <col min="11437" max="11437" width="8.5703125" style="1" customWidth="1"/>
    <col min="11438" max="11438" width="9.140625" style="1" customWidth="1"/>
    <col min="11439" max="11439" width="8.5703125" style="1" customWidth="1"/>
    <col min="11440" max="11440" width="30.140625" style="1" customWidth="1"/>
    <col min="11441" max="11441" width="21.5703125" style="1" customWidth="1"/>
    <col min="11442" max="11442" width="26.42578125" style="1" customWidth="1"/>
    <col min="11443" max="11443" width="34.7109375" style="1" customWidth="1"/>
    <col min="11444" max="11444" width="35.42578125" style="1" customWidth="1"/>
    <col min="11445" max="11445" width="25.42578125" style="1" customWidth="1"/>
    <col min="11446" max="11446" width="33.42578125" style="1" customWidth="1"/>
    <col min="11447" max="11447" width="24.85546875" style="1" customWidth="1"/>
    <col min="11448" max="11448" width="23.140625" style="1" customWidth="1"/>
    <col min="11449" max="11449" width="33.85546875" style="1" customWidth="1"/>
    <col min="11450" max="11450" width="24.28515625" style="1" customWidth="1"/>
    <col min="11451" max="11451" width="26.140625" style="1" customWidth="1"/>
    <col min="11452" max="11452" width="34" style="1" customWidth="1"/>
    <col min="11453" max="11453" width="24.7109375" style="1" customWidth="1"/>
    <col min="11454" max="11454" width="26.7109375" style="1" customWidth="1"/>
    <col min="11455" max="11455" width="28" style="1" customWidth="1"/>
    <col min="11456" max="11456" width="27.140625" style="1" customWidth="1"/>
    <col min="11457" max="11457" width="27.5703125" style="1" customWidth="1"/>
    <col min="11458" max="11458" width="28.85546875" style="1" customWidth="1"/>
    <col min="11459" max="11459" width="21.140625" style="1" customWidth="1"/>
    <col min="11460" max="11460" width="20.85546875" style="1" customWidth="1"/>
    <col min="11461" max="11461" width="26.5703125" style="1" customWidth="1"/>
    <col min="11462" max="11462" width="24.85546875" style="1" customWidth="1"/>
    <col min="11463" max="11463" width="33" style="1" customWidth="1"/>
    <col min="11464" max="11465" width="29.140625" style="1" customWidth="1"/>
    <col min="11466" max="11466" width="28.42578125" style="1" customWidth="1"/>
    <col min="11467" max="11467" width="28" style="1" customWidth="1"/>
    <col min="11468" max="11468" width="30.7109375" style="1" customWidth="1"/>
    <col min="11469" max="11469" width="19.7109375" style="1" customWidth="1"/>
    <col min="11470" max="11470" width="26.42578125" style="1" customWidth="1"/>
    <col min="11471" max="11471" width="9.140625" style="1" customWidth="1"/>
    <col min="11472" max="11691" width="9.140625" style="1"/>
    <col min="11692" max="11692" width="7.42578125" style="1" customWidth="1"/>
    <col min="11693" max="11693" width="8.5703125" style="1" customWidth="1"/>
    <col min="11694" max="11694" width="9.140625" style="1" customWidth="1"/>
    <col min="11695" max="11695" width="8.5703125" style="1" customWidth="1"/>
    <col min="11696" max="11696" width="30.140625" style="1" customWidth="1"/>
    <col min="11697" max="11697" width="21.5703125" style="1" customWidth="1"/>
    <col min="11698" max="11698" width="26.42578125" style="1" customWidth="1"/>
    <col min="11699" max="11699" width="34.7109375" style="1" customWidth="1"/>
    <col min="11700" max="11700" width="35.42578125" style="1" customWidth="1"/>
    <col min="11701" max="11701" width="25.42578125" style="1" customWidth="1"/>
    <col min="11702" max="11702" width="33.42578125" style="1" customWidth="1"/>
    <col min="11703" max="11703" width="24.85546875" style="1" customWidth="1"/>
    <col min="11704" max="11704" width="23.140625" style="1" customWidth="1"/>
    <col min="11705" max="11705" width="33.85546875" style="1" customWidth="1"/>
    <col min="11706" max="11706" width="24.28515625" style="1" customWidth="1"/>
    <col min="11707" max="11707" width="26.140625" style="1" customWidth="1"/>
    <col min="11708" max="11708" width="34" style="1" customWidth="1"/>
    <col min="11709" max="11709" width="24.7109375" style="1" customWidth="1"/>
    <col min="11710" max="11710" width="26.7109375" style="1" customWidth="1"/>
    <col min="11711" max="11711" width="28" style="1" customWidth="1"/>
    <col min="11712" max="11712" width="27.140625" style="1" customWidth="1"/>
    <col min="11713" max="11713" width="27.5703125" style="1" customWidth="1"/>
    <col min="11714" max="11714" width="28.85546875" style="1" customWidth="1"/>
    <col min="11715" max="11715" width="21.140625" style="1" customWidth="1"/>
    <col min="11716" max="11716" width="20.85546875" style="1" customWidth="1"/>
    <col min="11717" max="11717" width="26.5703125" style="1" customWidth="1"/>
    <col min="11718" max="11718" width="24.85546875" style="1" customWidth="1"/>
    <col min="11719" max="11719" width="33" style="1" customWidth="1"/>
    <col min="11720" max="11721" width="29.140625" style="1" customWidth="1"/>
    <col min="11722" max="11722" width="28.42578125" style="1" customWidth="1"/>
    <col min="11723" max="11723" width="28" style="1" customWidth="1"/>
    <col min="11724" max="11724" width="30.7109375" style="1" customWidth="1"/>
    <col min="11725" max="11725" width="19.7109375" style="1" customWidth="1"/>
    <col min="11726" max="11726" width="26.42578125" style="1" customWidth="1"/>
    <col min="11727" max="11727" width="9.140625" style="1" customWidth="1"/>
    <col min="11728" max="11947" width="9.140625" style="1"/>
    <col min="11948" max="11948" width="7.42578125" style="1" customWidth="1"/>
    <col min="11949" max="11949" width="8.5703125" style="1" customWidth="1"/>
    <col min="11950" max="11950" width="9.140625" style="1" customWidth="1"/>
    <col min="11951" max="11951" width="8.5703125" style="1" customWidth="1"/>
    <col min="11952" max="11952" width="30.140625" style="1" customWidth="1"/>
    <col min="11953" max="11953" width="21.5703125" style="1" customWidth="1"/>
    <col min="11954" max="11954" width="26.42578125" style="1" customWidth="1"/>
    <col min="11955" max="11955" width="34.7109375" style="1" customWidth="1"/>
    <col min="11956" max="11956" width="35.42578125" style="1" customWidth="1"/>
    <col min="11957" max="11957" width="25.42578125" style="1" customWidth="1"/>
    <col min="11958" max="11958" width="33.42578125" style="1" customWidth="1"/>
    <col min="11959" max="11959" width="24.85546875" style="1" customWidth="1"/>
    <col min="11960" max="11960" width="23.140625" style="1" customWidth="1"/>
    <col min="11961" max="11961" width="33.85546875" style="1" customWidth="1"/>
    <col min="11962" max="11962" width="24.28515625" style="1" customWidth="1"/>
    <col min="11963" max="11963" width="26.140625" style="1" customWidth="1"/>
    <col min="11964" max="11964" width="34" style="1" customWidth="1"/>
    <col min="11965" max="11965" width="24.7109375" style="1" customWidth="1"/>
    <col min="11966" max="11966" width="26.7109375" style="1" customWidth="1"/>
    <col min="11967" max="11967" width="28" style="1" customWidth="1"/>
    <col min="11968" max="11968" width="27.140625" style="1" customWidth="1"/>
    <col min="11969" max="11969" width="27.5703125" style="1" customWidth="1"/>
    <col min="11970" max="11970" width="28.85546875" style="1" customWidth="1"/>
    <col min="11971" max="11971" width="21.140625" style="1" customWidth="1"/>
    <col min="11972" max="11972" width="20.85546875" style="1" customWidth="1"/>
    <col min="11973" max="11973" width="26.5703125" style="1" customWidth="1"/>
    <col min="11974" max="11974" width="24.85546875" style="1" customWidth="1"/>
    <col min="11975" max="11975" width="33" style="1" customWidth="1"/>
    <col min="11976" max="11977" width="29.140625" style="1" customWidth="1"/>
    <col min="11978" max="11978" width="28.42578125" style="1" customWidth="1"/>
    <col min="11979" max="11979" width="28" style="1" customWidth="1"/>
    <col min="11980" max="11980" width="30.7109375" style="1" customWidth="1"/>
    <col min="11981" max="11981" width="19.7109375" style="1" customWidth="1"/>
    <col min="11982" max="11982" width="26.42578125" style="1" customWidth="1"/>
    <col min="11983" max="11983" width="9.140625" style="1" customWidth="1"/>
    <col min="11984" max="12203" width="9.140625" style="1"/>
    <col min="12204" max="12204" width="7.42578125" style="1" customWidth="1"/>
    <col min="12205" max="12205" width="8.5703125" style="1" customWidth="1"/>
    <col min="12206" max="12206" width="9.140625" style="1" customWidth="1"/>
    <col min="12207" max="12207" width="8.5703125" style="1" customWidth="1"/>
    <col min="12208" max="12208" width="30.140625" style="1" customWidth="1"/>
    <col min="12209" max="12209" width="21.5703125" style="1" customWidth="1"/>
    <col min="12210" max="12210" width="26.42578125" style="1" customWidth="1"/>
    <col min="12211" max="12211" width="34.7109375" style="1" customWidth="1"/>
    <col min="12212" max="12212" width="35.42578125" style="1" customWidth="1"/>
    <col min="12213" max="12213" width="25.42578125" style="1" customWidth="1"/>
    <col min="12214" max="12214" width="33.42578125" style="1" customWidth="1"/>
    <col min="12215" max="12215" width="24.85546875" style="1" customWidth="1"/>
    <col min="12216" max="12216" width="23.140625" style="1" customWidth="1"/>
    <col min="12217" max="12217" width="33.85546875" style="1" customWidth="1"/>
    <col min="12218" max="12218" width="24.28515625" style="1" customWidth="1"/>
    <col min="12219" max="12219" width="26.140625" style="1" customWidth="1"/>
    <col min="12220" max="12220" width="34" style="1" customWidth="1"/>
    <col min="12221" max="12221" width="24.7109375" style="1" customWidth="1"/>
    <col min="12222" max="12222" width="26.7109375" style="1" customWidth="1"/>
    <col min="12223" max="12223" width="28" style="1" customWidth="1"/>
    <col min="12224" max="12224" width="27.140625" style="1" customWidth="1"/>
    <col min="12225" max="12225" width="27.5703125" style="1" customWidth="1"/>
    <col min="12226" max="12226" width="28.85546875" style="1" customWidth="1"/>
    <col min="12227" max="12227" width="21.140625" style="1" customWidth="1"/>
    <col min="12228" max="12228" width="20.85546875" style="1" customWidth="1"/>
    <col min="12229" max="12229" width="26.5703125" style="1" customWidth="1"/>
    <col min="12230" max="12230" width="24.85546875" style="1" customWidth="1"/>
    <col min="12231" max="12231" width="33" style="1" customWidth="1"/>
    <col min="12232" max="12233" width="29.140625" style="1" customWidth="1"/>
    <col min="12234" max="12234" width="28.42578125" style="1" customWidth="1"/>
    <col min="12235" max="12235" width="28" style="1" customWidth="1"/>
    <col min="12236" max="12236" width="30.7109375" style="1" customWidth="1"/>
    <col min="12237" max="12237" width="19.7109375" style="1" customWidth="1"/>
    <col min="12238" max="12238" width="26.42578125" style="1" customWidth="1"/>
    <col min="12239" max="12239" width="9.140625" style="1" customWidth="1"/>
    <col min="12240" max="12459" width="9.140625" style="1"/>
    <col min="12460" max="12460" width="7.42578125" style="1" customWidth="1"/>
    <col min="12461" max="12461" width="8.5703125" style="1" customWidth="1"/>
    <col min="12462" max="12462" width="9.140625" style="1" customWidth="1"/>
    <col min="12463" max="12463" width="8.5703125" style="1" customWidth="1"/>
    <col min="12464" max="12464" width="30.140625" style="1" customWidth="1"/>
    <col min="12465" max="12465" width="21.5703125" style="1" customWidth="1"/>
    <col min="12466" max="12466" width="26.42578125" style="1" customWidth="1"/>
    <col min="12467" max="12467" width="34.7109375" style="1" customWidth="1"/>
    <col min="12468" max="12468" width="35.42578125" style="1" customWidth="1"/>
    <col min="12469" max="12469" width="25.42578125" style="1" customWidth="1"/>
    <col min="12470" max="12470" width="33.42578125" style="1" customWidth="1"/>
    <col min="12471" max="12471" width="24.85546875" style="1" customWidth="1"/>
    <col min="12472" max="12472" width="23.140625" style="1" customWidth="1"/>
    <col min="12473" max="12473" width="33.85546875" style="1" customWidth="1"/>
    <col min="12474" max="12474" width="24.28515625" style="1" customWidth="1"/>
    <col min="12475" max="12475" width="26.140625" style="1" customWidth="1"/>
    <col min="12476" max="12476" width="34" style="1" customWidth="1"/>
    <col min="12477" max="12477" width="24.7109375" style="1" customWidth="1"/>
    <col min="12478" max="12478" width="26.7109375" style="1" customWidth="1"/>
    <col min="12479" max="12479" width="28" style="1" customWidth="1"/>
    <col min="12480" max="12480" width="27.140625" style="1" customWidth="1"/>
    <col min="12481" max="12481" width="27.5703125" style="1" customWidth="1"/>
    <col min="12482" max="12482" width="28.85546875" style="1" customWidth="1"/>
    <col min="12483" max="12483" width="21.140625" style="1" customWidth="1"/>
    <col min="12484" max="12484" width="20.85546875" style="1" customWidth="1"/>
    <col min="12485" max="12485" width="26.5703125" style="1" customWidth="1"/>
    <col min="12486" max="12486" width="24.85546875" style="1" customWidth="1"/>
    <col min="12487" max="12487" width="33" style="1" customWidth="1"/>
    <col min="12488" max="12489" width="29.140625" style="1" customWidth="1"/>
    <col min="12490" max="12490" width="28.42578125" style="1" customWidth="1"/>
    <col min="12491" max="12491" width="28" style="1" customWidth="1"/>
    <col min="12492" max="12492" width="30.7109375" style="1" customWidth="1"/>
    <col min="12493" max="12493" width="19.7109375" style="1" customWidth="1"/>
    <col min="12494" max="12494" width="26.42578125" style="1" customWidth="1"/>
    <col min="12495" max="12495" width="9.140625" style="1" customWidth="1"/>
    <col min="12496" max="12715" width="9.140625" style="1"/>
    <col min="12716" max="12716" width="7.42578125" style="1" customWidth="1"/>
    <col min="12717" max="12717" width="8.5703125" style="1" customWidth="1"/>
    <col min="12718" max="12718" width="9.140625" style="1" customWidth="1"/>
    <col min="12719" max="12719" width="8.5703125" style="1" customWidth="1"/>
    <col min="12720" max="12720" width="30.140625" style="1" customWidth="1"/>
    <col min="12721" max="12721" width="21.5703125" style="1" customWidth="1"/>
    <col min="12722" max="12722" width="26.42578125" style="1" customWidth="1"/>
    <col min="12723" max="12723" width="34.7109375" style="1" customWidth="1"/>
    <col min="12724" max="12724" width="35.42578125" style="1" customWidth="1"/>
    <col min="12725" max="12725" width="25.42578125" style="1" customWidth="1"/>
    <col min="12726" max="12726" width="33.42578125" style="1" customWidth="1"/>
    <col min="12727" max="12727" width="24.85546875" style="1" customWidth="1"/>
    <col min="12728" max="12728" width="23.140625" style="1" customWidth="1"/>
    <col min="12729" max="12729" width="33.85546875" style="1" customWidth="1"/>
    <col min="12730" max="12730" width="24.28515625" style="1" customWidth="1"/>
    <col min="12731" max="12731" width="26.140625" style="1" customWidth="1"/>
    <col min="12732" max="12732" width="34" style="1" customWidth="1"/>
    <col min="12733" max="12733" width="24.7109375" style="1" customWidth="1"/>
    <col min="12734" max="12734" width="26.7109375" style="1" customWidth="1"/>
    <col min="12735" max="12735" width="28" style="1" customWidth="1"/>
    <col min="12736" max="12736" width="27.140625" style="1" customWidth="1"/>
    <col min="12737" max="12737" width="27.5703125" style="1" customWidth="1"/>
    <col min="12738" max="12738" width="28.85546875" style="1" customWidth="1"/>
    <col min="12739" max="12739" width="21.140625" style="1" customWidth="1"/>
    <col min="12740" max="12740" width="20.85546875" style="1" customWidth="1"/>
    <col min="12741" max="12741" width="26.5703125" style="1" customWidth="1"/>
    <col min="12742" max="12742" width="24.85546875" style="1" customWidth="1"/>
    <col min="12743" max="12743" width="33" style="1" customWidth="1"/>
    <col min="12744" max="12745" width="29.140625" style="1" customWidth="1"/>
    <col min="12746" max="12746" width="28.42578125" style="1" customWidth="1"/>
    <col min="12747" max="12747" width="28" style="1" customWidth="1"/>
    <col min="12748" max="12748" width="30.7109375" style="1" customWidth="1"/>
    <col min="12749" max="12749" width="19.7109375" style="1" customWidth="1"/>
    <col min="12750" max="12750" width="26.42578125" style="1" customWidth="1"/>
    <col min="12751" max="12751" width="9.140625" style="1" customWidth="1"/>
    <col min="12752" max="12971" width="9.140625" style="1"/>
    <col min="12972" max="12972" width="7.42578125" style="1" customWidth="1"/>
    <col min="12973" max="12973" width="8.5703125" style="1" customWidth="1"/>
    <col min="12974" max="12974" width="9.140625" style="1" customWidth="1"/>
    <col min="12975" max="12975" width="8.5703125" style="1" customWidth="1"/>
    <col min="12976" max="12976" width="30.140625" style="1" customWidth="1"/>
    <col min="12977" max="12977" width="21.5703125" style="1" customWidth="1"/>
    <col min="12978" max="12978" width="26.42578125" style="1" customWidth="1"/>
    <col min="12979" max="12979" width="34.7109375" style="1" customWidth="1"/>
    <col min="12980" max="12980" width="35.42578125" style="1" customWidth="1"/>
    <col min="12981" max="12981" width="25.42578125" style="1" customWidth="1"/>
    <col min="12982" max="12982" width="33.42578125" style="1" customWidth="1"/>
    <col min="12983" max="12983" width="24.85546875" style="1" customWidth="1"/>
    <col min="12984" max="12984" width="23.140625" style="1" customWidth="1"/>
    <col min="12985" max="12985" width="33.85546875" style="1" customWidth="1"/>
    <col min="12986" max="12986" width="24.28515625" style="1" customWidth="1"/>
    <col min="12987" max="12987" width="26.140625" style="1" customWidth="1"/>
    <col min="12988" max="12988" width="34" style="1" customWidth="1"/>
    <col min="12989" max="12989" width="24.7109375" style="1" customWidth="1"/>
    <col min="12990" max="12990" width="26.7109375" style="1" customWidth="1"/>
    <col min="12991" max="12991" width="28" style="1" customWidth="1"/>
    <col min="12992" max="12992" width="27.140625" style="1" customWidth="1"/>
    <col min="12993" max="12993" width="27.5703125" style="1" customWidth="1"/>
    <col min="12994" max="12994" width="28.85546875" style="1" customWidth="1"/>
    <col min="12995" max="12995" width="21.140625" style="1" customWidth="1"/>
    <col min="12996" max="12996" width="20.85546875" style="1" customWidth="1"/>
    <col min="12997" max="12997" width="26.5703125" style="1" customWidth="1"/>
    <col min="12998" max="12998" width="24.85546875" style="1" customWidth="1"/>
    <col min="12999" max="12999" width="33" style="1" customWidth="1"/>
    <col min="13000" max="13001" width="29.140625" style="1" customWidth="1"/>
    <col min="13002" max="13002" width="28.42578125" style="1" customWidth="1"/>
    <col min="13003" max="13003" width="28" style="1" customWidth="1"/>
    <col min="13004" max="13004" width="30.7109375" style="1" customWidth="1"/>
    <col min="13005" max="13005" width="19.7109375" style="1" customWidth="1"/>
    <col min="13006" max="13006" width="26.42578125" style="1" customWidth="1"/>
    <col min="13007" max="13007" width="9.140625" style="1" customWidth="1"/>
    <col min="13008" max="13227" width="9.140625" style="1"/>
    <col min="13228" max="13228" width="7.42578125" style="1" customWidth="1"/>
    <col min="13229" max="13229" width="8.5703125" style="1" customWidth="1"/>
    <col min="13230" max="13230" width="9.140625" style="1" customWidth="1"/>
    <col min="13231" max="13231" width="8.5703125" style="1" customWidth="1"/>
    <col min="13232" max="13232" width="30.140625" style="1" customWidth="1"/>
    <col min="13233" max="13233" width="21.5703125" style="1" customWidth="1"/>
    <col min="13234" max="13234" width="26.42578125" style="1" customWidth="1"/>
    <col min="13235" max="13235" width="34.7109375" style="1" customWidth="1"/>
    <col min="13236" max="13236" width="35.42578125" style="1" customWidth="1"/>
    <col min="13237" max="13237" width="25.42578125" style="1" customWidth="1"/>
    <col min="13238" max="13238" width="33.42578125" style="1" customWidth="1"/>
    <col min="13239" max="13239" width="24.85546875" style="1" customWidth="1"/>
    <col min="13240" max="13240" width="23.140625" style="1" customWidth="1"/>
    <col min="13241" max="13241" width="33.85546875" style="1" customWidth="1"/>
    <col min="13242" max="13242" width="24.28515625" style="1" customWidth="1"/>
    <col min="13243" max="13243" width="26.140625" style="1" customWidth="1"/>
    <col min="13244" max="13244" width="34" style="1" customWidth="1"/>
    <col min="13245" max="13245" width="24.7109375" style="1" customWidth="1"/>
    <col min="13246" max="13246" width="26.7109375" style="1" customWidth="1"/>
    <col min="13247" max="13247" width="28" style="1" customWidth="1"/>
    <col min="13248" max="13248" width="27.140625" style="1" customWidth="1"/>
    <col min="13249" max="13249" width="27.5703125" style="1" customWidth="1"/>
    <col min="13250" max="13250" width="28.85546875" style="1" customWidth="1"/>
    <col min="13251" max="13251" width="21.140625" style="1" customWidth="1"/>
    <col min="13252" max="13252" width="20.85546875" style="1" customWidth="1"/>
    <col min="13253" max="13253" width="26.5703125" style="1" customWidth="1"/>
    <col min="13254" max="13254" width="24.85546875" style="1" customWidth="1"/>
    <col min="13255" max="13255" width="33" style="1" customWidth="1"/>
    <col min="13256" max="13257" width="29.140625" style="1" customWidth="1"/>
    <col min="13258" max="13258" width="28.42578125" style="1" customWidth="1"/>
    <col min="13259" max="13259" width="28" style="1" customWidth="1"/>
    <col min="13260" max="13260" width="30.7109375" style="1" customWidth="1"/>
    <col min="13261" max="13261" width="19.7109375" style="1" customWidth="1"/>
    <col min="13262" max="13262" width="26.42578125" style="1" customWidth="1"/>
    <col min="13263" max="13263" width="9.140625" style="1" customWidth="1"/>
    <col min="13264" max="13483" width="9.140625" style="1"/>
    <col min="13484" max="13484" width="7.42578125" style="1" customWidth="1"/>
    <col min="13485" max="13485" width="8.5703125" style="1" customWidth="1"/>
    <col min="13486" max="13486" width="9.140625" style="1" customWidth="1"/>
    <col min="13487" max="13487" width="8.5703125" style="1" customWidth="1"/>
    <col min="13488" max="13488" width="30.140625" style="1" customWidth="1"/>
    <col min="13489" max="13489" width="21.5703125" style="1" customWidth="1"/>
    <col min="13490" max="13490" width="26.42578125" style="1" customWidth="1"/>
    <col min="13491" max="13491" width="34.7109375" style="1" customWidth="1"/>
    <col min="13492" max="13492" width="35.42578125" style="1" customWidth="1"/>
    <col min="13493" max="13493" width="25.42578125" style="1" customWidth="1"/>
    <col min="13494" max="13494" width="33.42578125" style="1" customWidth="1"/>
    <col min="13495" max="13495" width="24.85546875" style="1" customWidth="1"/>
    <col min="13496" max="13496" width="23.140625" style="1" customWidth="1"/>
    <col min="13497" max="13497" width="33.85546875" style="1" customWidth="1"/>
    <col min="13498" max="13498" width="24.28515625" style="1" customWidth="1"/>
    <col min="13499" max="13499" width="26.140625" style="1" customWidth="1"/>
    <col min="13500" max="13500" width="34" style="1" customWidth="1"/>
    <col min="13501" max="13501" width="24.7109375" style="1" customWidth="1"/>
    <col min="13502" max="13502" width="26.7109375" style="1" customWidth="1"/>
    <col min="13503" max="13503" width="28" style="1" customWidth="1"/>
    <col min="13504" max="13504" width="27.140625" style="1" customWidth="1"/>
    <col min="13505" max="13505" width="27.5703125" style="1" customWidth="1"/>
    <col min="13506" max="13506" width="28.85546875" style="1" customWidth="1"/>
    <col min="13507" max="13507" width="21.140625" style="1" customWidth="1"/>
    <col min="13508" max="13508" width="20.85546875" style="1" customWidth="1"/>
    <col min="13509" max="13509" width="26.5703125" style="1" customWidth="1"/>
    <col min="13510" max="13510" width="24.85546875" style="1" customWidth="1"/>
    <col min="13511" max="13511" width="33" style="1" customWidth="1"/>
    <col min="13512" max="13513" width="29.140625" style="1" customWidth="1"/>
    <col min="13514" max="13514" width="28.42578125" style="1" customWidth="1"/>
    <col min="13515" max="13515" width="28" style="1" customWidth="1"/>
    <col min="13516" max="13516" width="30.7109375" style="1" customWidth="1"/>
    <col min="13517" max="13517" width="19.7109375" style="1" customWidth="1"/>
    <col min="13518" max="13518" width="26.42578125" style="1" customWidth="1"/>
    <col min="13519" max="13519" width="9.140625" style="1" customWidth="1"/>
    <col min="13520" max="13739" width="9.140625" style="1"/>
    <col min="13740" max="13740" width="7.42578125" style="1" customWidth="1"/>
    <col min="13741" max="13741" width="8.5703125" style="1" customWidth="1"/>
    <col min="13742" max="13742" width="9.140625" style="1" customWidth="1"/>
    <col min="13743" max="13743" width="8.5703125" style="1" customWidth="1"/>
    <col min="13744" max="13744" width="30.140625" style="1" customWidth="1"/>
    <col min="13745" max="13745" width="21.5703125" style="1" customWidth="1"/>
    <col min="13746" max="13746" width="26.42578125" style="1" customWidth="1"/>
    <col min="13747" max="13747" width="34.7109375" style="1" customWidth="1"/>
    <col min="13748" max="13748" width="35.42578125" style="1" customWidth="1"/>
    <col min="13749" max="13749" width="25.42578125" style="1" customWidth="1"/>
    <col min="13750" max="13750" width="33.42578125" style="1" customWidth="1"/>
    <col min="13751" max="13751" width="24.85546875" style="1" customWidth="1"/>
    <col min="13752" max="13752" width="23.140625" style="1" customWidth="1"/>
    <col min="13753" max="13753" width="33.85546875" style="1" customWidth="1"/>
    <col min="13754" max="13754" width="24.28515625" style="1" customWidth="1"/>
    <col min="13755" max="13755" width="26.140625" style="1" customWidth="1"/>
    <col min="13756" max="13756" width="34" style="1" customWidth="1"/>
    <col min="13757" max="13757" width="24.7109375" style="1" customWidth="1"/>
    <col min="13758" max="13758" width="26.7109375" style="1" customWidth="1"/>
    <col min="13759" max="13759" width="28" style="1" customWidth="1"/>
    <col min="13760" max="13760" width="27.140625" style="1" customWidth="1"/>
    <col min="13761" max="13761" width="27.5703125" style="1" customWidth="1"/>
    <col min="13762" max="13762" width="28.85546875" style="1" customWidth="1"/>
    <col min="13763" max="13763" width="21.140625" style="1" customWidth="1"/>
    <col min="13764" max="13764" width="20.85546875" style="1" customWidth="1"/>
    <col min="13765" max="13765" width="26.5703125" style="1" customWidth="1"/>
    <col min="13766" max="13766" width="24.85546875" style="1" customWidth="1"/>
    <col min="13767" max="13767" width="33" style="1" customWidth="1"/>
    <col min="13768" max="13769" width="29.140625" style="1" customWidth="1"/>
    <col min="13770" max="13770" width="28.42578125" style="1" customWidth="1"/>
    <col min="13771" max="13771" width="28" style="1" customWidth="1"/>
    <col min="13772" max="13772" width="30.7109375" style="1" customWidth="1"/>
    <col min="13773" max="13773" width="19.7109375" style="1" customWidth="1"/>
    <col min="13774" max="13774" width="26.42578125" style="1" customWidth="1"/>
    <col min="13775" max="13775" width="9.140625" style="1" customWidth="1"/>
    <col min="13776" max="13995" width="9.140625" style="1"/>
    <col min="13996" max="13996" width="7.42578125" style="1" customWidth="1"/>
    <col min="13997" max="13997" width="8.5703125" style="1" customWidth="1"/>
    <col min="13998" max="13998" width="9.140625" style="1" customWidth="1"/>
    <col min="13999" max="13999" width="8.5703125" style="1" customWidth="1"/>
    <col min="14000" max="14000" width="30.140625" style="1" customWidth="1"/>
    <col min="14001" max="14001" width="21.5703125" style="1" customWidth="1"/>
    <col min="14002" max="14002" width="26.42578125" style="1" customWidth="1"/>
    <col min="14003" max="14003" width="34.7109375" style="1" customWidth="1"/>
    <col min="14004" max="14004" width="35.42578125" style="1" customWidth="1"/>
    <col min="14005" max="14005" width="25.42578125" style="1" customWidth="1"/>
    <col min="14006" max="14006" width="33.42578125" style="1" customWidth="1"/>
    <col min="14007" max="14007" width="24.85546875" style="1" customWidth="1"/>
    <col min="14008" max="14008" width="23.140625" style="1" customWidth="1"/>
    <col min="14009" max="14009" width="33.85546875" style="1" customWidth="1"/>
    <col min="14010" max="14010" width="24.28515625" style="1" customWidth="1"/>
    <col min="14011" max="14011" width="26.140625" style="1" customWidth="1"/>
    <col min="14012" max="14012" width="34" style="1" customWidth="1"/>
    <col min="14013" max="14013" width="24.7109375" style="1" customWidth="1"/>
    <col min="14014" max="14014" width="26.7109375" style="1" customWidth="1"/>
    <col min="14015" max="14015" width="28" style="1" customWidth="1"/>
    <col min="14016" max="14016" width="27.140625" style="1" customWidth="1"/>
    <col min="14017" max="14017" width="27.5703125" style="1" customWidth="1"/>
    <col min="14018" max="14018" width="28.85546875" style="1" customWidth="1"/>
    <col min="14019" max="14019" width="21.140625" style="1" customWidth="1"/>
    <col min="14020" max="14020" width="20.85546875" style="1" customWidth="1"/>
    <col min="14021" max="14021" width="26.5703125" style="1" customWidth="1"/>
    <col min="14022" max="14022" width="24.85546875" style="1" customWidth="1"/>
    <col min="14023" max="14023" width="33" style="1" customWidth="1"/>
    <col min="14024" max="14025" width="29.140625" style="1" customWidth="1"/>
    <col min="14026" max="14026" width="28.42578125" style="1" customWidth="1"/>
    <col min="14027" max="14027" width="28" style="1" customWidth="1"/>
    <col min="14028" max="14028" width="30.7109375" style="1" customWidth="1"/>
    <col min="14029" max="14029" width="19.7109375" style="1" customWidth="1"/>
    <col min="14030" max="14030" width="26.42578125" style="1" customWidth="1"/>
    <col min="14031" max="14031" width="9.140625" style="1" customWidth="1"/>
    <col min="14032" max="14251" width="9.140625" style="1"/>
    <col min="14252" max="14252" width="7.42578125" style="1" customWidth="1"/>
    <col min="14253" max="14253" width="8.5703125" style="1" customWidth="1"/>
    <col min="14254" max="14254" width="9.140625" style="1" customWidth="1"/>
    <col min="14255" max="14255" width="8.5703125" style="1" customWidth="1"/>
    <col min="14256" max="14256" width="30.140625" style="1" customWidth="1"/>
    <col min="14257" max="14257" width="21.5703125" style="1" customWidth="1"/>
    <col min="14258" max="14258" width="26.42578125" style="1" customWidth="1"/>
    <col min="14259" max="14259" width="34.7109375" style="1" customWidth="1"/>
    <col min="14260" max="14260" width="35.42578125" style="1" customWidth="1"/>
    <col min="14261" max="14261" width="25.42578125" style="1" customWidth="1"/>
    <col min="14262" max="14262" width="33.42578125" style="1" customWidth="1"/>
    <col min="14263" max="14263" width="24.85546875" style="1" customWidth="1"/>
    <col min="14264" max="14264" width="23.140625" style="1" customWidth="1"/>
    <col min="14265" max="14265" width="33.85546875" style="1" customWidth="1"/>
    <col min="14266" max="14266" width="24.28515625" style="1" customWidth="1"/>
    <col min="14267" max="14267" width="26.140625" style="1" customWidth="1"/>
    <col min="14268" max="14268" width="34" style="1" customWidth="1"/>
    <col min="14269" max="14269" width="24.7109375" style="1" customWidth="1"/>
    <col min="14270" max="14270" width="26.7109375" style="1" customWidth="1"/>
    <col min="14271" max="14271" width="28" style="1" customWidth="1"/>
    <col min="14272" max="14272" width="27.140625" style="1" customWidth="1"/>
    <col min="14273" max="14273" width="27.5703125" style="1" customWidth="1"/>
    <col min="14274" max="14274" width="28.85546875" style="1" customWidth="1"/>
    <col min="14275" max="14275" width="21.140625" style="1" customWidth="1"/>
    <col min="14276" max="14276" width="20.85546875" style="1" customWidth="1"/>
    <col min="14277" max="14277" width="26.5703125" style="1" customWidth="1"/>
    <col min="14278" max="14278" width="24.85546875" style="1" customWidth="1"/>
    <col min="14279" max="14279" width="33" style="1" customWidth="1"/>
    <col min="14280" max="14281" width="29.140625" style="1" customWidth="1"/>
    <col min="14282" max="14282" width="28.42578125" style="1" customWidth="1"/>
    <col min="14283" max="14283" width="28" style="1" customWidth="1"/>
    <col min="14284" max="14284" width="30.7109375" style="1" customWidth="1"/>
    <col min="14285" max="14285" width="19.7109375" style="1" customWidth="1"/>
    <col min="14286" max="14286" width="26.42578125" style="1" customWidth="1"/>
    <col min="14287" max="14287" width="9.140625" style="1" customWidth="1"/>
    <col min="14288" max="14507" width="9.140625" style="1"/>
    <col min="14508" max="14508" width="7.42578125" style="1" customWidth="1"/>
    <col min="14509" max="14509" width="8.5703125" style="1" customWidth="1"/>
    <col min="14510" max="14510" width="9.140625" style="1" customWidth="1"/>
    <col min="14511" max="14511" width="8.5703125" style="1" customWidth="1"/>
    <col min="14512" max="14512" width="30.140625" style="1" customWidth="1"/>
    <col min="14513" max="14513" width="21.5703125" style="1" customWidth="1"/>
    <col min="14514" max="14514" width="26.42578125" style="1" customWidth="1"/>
    <col min="14515" max="14515" width="34.7109375" style="1" customWidth="1"/>
    <col min="14516" max="14516" width="35.42578125" style="1" customWidth="1"/>
    <col min="14517" max="14517" width="25.42578125" style="1" customWidth="1"/>
    <col min="14518" max="14518" width="33.42578125" style="1" customWidth="1"/>
    <col min="14519" max="14519" width="24.85546875" style="1" customWidth="1"/>
    <col min="14520" max="14520" width="23.140625" style="1" customWidth="1"/>
    <col min="14521" max="14521" width="33.85546875" style="1" customWidth="1"/>
    <col min="14522" max="14522" width="24.28515625" style="1" customWidth="1"/>
    <col min="14523" max="14523" width="26.140625" style="1" customWidth="1"/>
    <col min="14524" max="14524" width="34" style="1" customWidth="1"/>
    <col min="14525" max="14525" width="24.7109375" style="1" customWidth="1"/>
    <col min="14526" max="14526" width="26.7109375" style="1" customWidth="1"/>
    <col min="14527" max="14527" width="28" style="1" customWidth="1"/>
    <col min="14528" max="14528" width="27.140625" style="1" customWidth="1"/>
    <col min="14529" max="14529" width="27.5703125" style="1" customWidth="1"/>
    <col min="14530" max="14530" width="28.85546875" style="1" customWidth="1"/>
    <col min="14531" max="14531" width="21.140625" style="1" customWidth="1"/>
    <col min="14532" max="14532" width="20.85546875" style="1" customWidth="1"/>
    <col min="14533" max="14533" width="26.5703125" style="1" customWidth="1"/>
    <col min="14534" max="14534" width="24.85546875" style="1" customWidth="1"/>
    <col min="14535" max="14535" width="33" style="1" customWidth="1"/>
    <col min="14536" max="14537" width="29.140625" style="1" customWidth="1"/>
    <col min="14538" max="14538" width="28.42578125" style="1" customWidth="1"/>
    <col min="14539" max="14539" width="28" style="1" customWidth="1"/>
    <col min="14540" max="14540" width="30.7109375" style="1" customWidth="1"/>
    <col min="14541" max="14541" width="19.7109375" style="1" customWidth="1"/>
    <col min="14542" max="14542" width="26.42578125" style="1" customWidth="1"/>
    <col min="14543" max="14543" width="9.140625" style="1" customWidth="1"/>
    <col min="14544" max="14763" width="9.140625" style="1"/>
    <col min="14764" max="14764" width="7.42578125" style="1" customWidth="1"/>
    <col min="14765" max="14765" width="8.5703125" style="1" customWidth="1"/>
    <col min="14766" max="14766" width="9.140625" style="1" customWidth="1"/>
    <col min="14767" max="14767" width="8.5703125" style="1" customWidth="1"/>
    <col min="14768" max="14768" width="30.140625" style="1" customWidth="1"/>
    <col min="14769" max="14769" width="21.5703125" style="1" customWidth="1"/>
    <col min="14770" max="14770" width="26.42578125" style="1" customWidth="1"/>
    <col min="14771" max="14771" width="34.7109375" style="1" customWidth="1"/>
    <col min="14772" max="14772" width="35.42578125" style="1" customWidth="1"/>
    <col min="14773" max="14773" width="25.42578125" style="1" customWidth="1"/>
    <col min="14774" max="14774" width="33.42578125" style="1" customWidth="1"/>
    <col min="14775" max="14775" width="24.85546875" style="1" customWidth="1"/>
    <col min="14776" max="14776" width="23.140625" style="1" customWidth="1"/>
    <col min="14777" max="14777" width="33.85546875" style="1" customWidth="1"/>
    <col min="14778" max="14778" width="24.28515625" style="1" customWidth="1"/>
    <col min="14779" max="14779" width="26.140625" style="1" customWidth="1"/>
    <col min="14780" max="14780" width="34" style="1" customWidth="1"/>
    <col min="14781" max="14781" width="24.7109375" style="1" customWidth="1"/>
    <col min="14782" max="14782" width="26.7109375" style="1" customWidth="1"/>
    <col min="14783" max="14783" width="28" style="1" customWidth="1"/>
    <col min="14784" max="14784" width="27.140625" style="1" customWidth="1"/>
    <col min="14785" max="14785" width="27.5703125" style="1" customWidth="1"/>
    <col min="14786" max="14786" width="28.85546875" style="1" customWidth="1"/>
    <col min="14787" max="14787" width="21.140625" style="1" customWidth="1"/>
    <col min="14788" max="14788" width="20.85546875" style="1" customWidth="1"/>
    <col min="14789" max="14789" width="26.5703125" style="1" customWidth="1"/>
    <col min="14790" max="14790" width="24.85546875" style="1" customWidth="1"/>
    <col min="14791" max="14791" width="33" style="1" customWidth="1"/>
    <col min="14792" max="14793" width="29.140625" style="1" customWidth="1"/>
    <col min="14794" max="14794" width="28.42578125" style="1" customWidth="1"/>
    <col min="14795" max="14795" width="28" style="1" customWidth="1"/>
    <col min="14796" max="14796" width="30.7109375" style="1" customWidth="1"/>
    <col min="14797" max="14797" width="19.7109375" style="1" customWidth="1"/>
    <col min="14798" max="14798" width="26.42578125" style="1" customWidth="1"/>
    <col min="14799" max="14799" width="9.140625" style="1" customWidth="1"/>
    <col min="14800" max="15019" width="9.140625" style="1"/>
    <col min="15020" max="15020" width="7.42578125" style="1" customWidth="1"/>
    <col min="15021" max="15021" width="8.5703125" style="1" customWidth="1"/>
    <col min="15022" max="15022" width="9.140625" style="1" customWidth="1"/>
    <col min="15023" max="15023" width="8.5703125" style="1" customWidth="1"/>
    <col min="15024" max="15024" width="30.140625" style="1" customWidth="1"/>
    <col min="15025" max="15025" width="21.5703125" style="1" customWidth="1"/>
    <col min="15026" max="15026" width="26.42578125" style="1" customWidth="1"/>
    <col min="15027" max="15027" width="34.7109375" style="1" customWidth="1"/>
    <col min="15028" max="15028" width="35.42578125" style="1" customWidth="1"/>
    <col min="15029" max="15029" width="25.42578125" style="1" customWidth="1"/>
    <col min="15030" max="15030" width="33.42578125" style="1" customWidth="1"/>
    <col min="15031" max="15031" width="24.85546875" style="1" customWidth="1"/>
    <col min="15032" max="15032" width="23.140625" style="1" customWidth="1"/>
    <col min="15033" max="15033" width="33.85546875" style="1" customWidth="1"/>
    <col min="15034" max="15034" width="24.28515625" style="1" customWidth="1"/>
    <col min="15035" max="15035" width="26.140625" style="1" customWidth="1"/>
    <col min="15036" max="15036" width="34" style="1" customWidth="1"/>
    <col min="15037" max="15037" width="24.7109375" style="1" customWidth="1"/>
    <col min="15038" max="15038" width="26.7109375" style="1" customWidth="1"/>
    <col min="15039" max="15039" width="28" style="1" customWidth="1"/>
    <col min="15040" max="15040" width="27.140625" style="1" customWidth="1"/>
    <col min="15041" max="15041" width="27.5703125" style="1" customWidth="1"/>
    <col min="15042" max="15042" width="28.85546875" style="1" customWidth="1"/>
    <col min="15043" max="15043" width="21.140625" style="1" customWidth="1"/>
    <col min="15044" max="15044" width="20.85546875" style="1" customWidth="1"/>
    <col min="15045" max="15045" width="26.5703125" style="1" customWidth="1"/>
    <col min="15046" max="15046" width="24.85546875" style="1" customWidth="1"/>
    <col min="15047" max="15047" width="33" style="1" customWidth="1"/>
    <col min="15048" max="15049" width="29.140625" style="1" customWidth="1"/>
    <col min="15050" max="15050" width="28.42578125" style="1" customWidth="1"/>
    <col min="15051" max="15051" width="28" style="1" customWidth="1"/>
    <col min="15052" max="15052" width="30.7109375" style="1" customWidth="1"/>
    <col min="15053" max="15053" width="19.7109375" style="1" customWidth="1"/>
    <col min="15054" max="15054" width="26.42578125" style="1" customWidth="1"/>
    <col min="15055" max="15055" width="9.140625" style="1" customWidth="1"/>
    <col min="15056" max="15275" width="9.140625" style="1"/>
    <col min="15276" max="15276" width="7.42578125" style="1" customWidth="1"/>
    <col min="15277" max="15277" width="8.5703125" style="1" customWidth="1"/>
    <col min="15278" max="15278" width="9.140625" style="1" customWidth="1"/>
    <col min="15279" max="15279" width="8.5703125" style="1" customWidth="1"/>
    <col min="15280" max="15280" width="30.140625" style="1" customWidth="1"/>
    <col min="15281" max="15281" width="21.5703125" style="1" customWidth="1"/>
    <col min="15282" max="15282" width="26.42578125" style="1" customWidth="1"/>
    <col min="15283" max="15283" width="34.7109375" style="1" customWidth="1"/>
    <col min="15284" max="15284" width="35.42578125" style="1" customWidth="1"/>
    <col min="15285" max="15285" width="25.42578125" style="1" customWidth="1"/>
    <col min="15286" max="15286" width="33.42578125" style="1" customWidth="1"/>
    <col min="15287" max="15287" width="24.85546875" style="1" customWidth="1"/>
    <col min="15288" max="15288" width="23.140625" style="1" customWidth="1"/>
    <col min="15289" max="15289" width="33.85546875" style="1" customWidth="1"/>
    <col min="15290" max="15290" width="24.28515625" style="1" customWidth="1"/>
    <col min="15291" max="15291" width="26.140625" style="1" customWidth="1"/>
    <col min="15292" max="15292" width="34" style="1" customWidth="1"/>
    <col min="15293" max="15293" width="24.7109375" style="1" customWidth="1"/>
    <col min="15294" max="15294" width="26.7109375" style="1" customWidth="1"/>
    <col min="15295" max="15295" width="28" style="1" customWidth="1"/>
    <col min="15296" max="15296" width="27.140625" style="1" customWidth="1"/>
    <col min="15297" max="15297" width="27.5703125" style="1" customWidth="1"/>
    <col min="15298" max="15298" width="28.85546875" style="1" customWidth="1"/>
    <col min="15299" max="15299" width="21.140625" style="1" customWidth="1"/>
    <col min="15300" max="15300" width="20.85546875" style="1" customWidth="1"/>
    <col min="15301" max="15301" width="26.5703125" style="1" customWidth="1"/>
    <col min="15302" max="15302" width="24.85546875" style="1" customWidth="1"/>
    <col min="15303" max="15303" width="33" style="1" customWidth="1"/>
    <col min="15304" max="15305" width="29.140625" style="1" customWidth="1"/>
    <col min="15306" max="15306" width="28.42578125" style="1" customWidth="1"/>
    <col min="15307" max="15307" width="28" style="1" customWidth="1"/>
    <col min="15308" max="15308" width="30.7109375" style="1" customWidth="1"/>
    <col min="15309" max="15309" width="19.7109375" style="1" customWidth="1"/>
    <col min="15310" max="15310" width="26.42578125" style="1" customWidth="1"/>
    <col min="15311" max="15311" width="9.140625" style="1" customWidth="1"/>
    <col min="15312" max="15531" width="9.140625" style="1"/>
    <col min="15532" max="15532" width="7.42578125" style="1" customWidth="1"/>
    <col min="15533" max="15533" width="8.5703125" style="1" customWidth="1"/>
    <col min="15534" max="15534" width="9.140625" style="1" customWidth="1"/>
    <col min="15535" max="15535" width="8.5703125" style="1" customWidth="1"/>
    <col min="15536" max="15536" width="30.140625" style="1" customWidth="1"/>
    <col min="15537" max="15537" width="21.5703125" style="1" customWidth="1"/>
    <col min="15538" max="15538" width="26.42578125" style="1" customWidth="1"/>
    <col min="15539" max="15539" width="34.7109375" style="1" customWidth="1"/>
    <col min="15540" max="15540" width="35.42578125" style="1" customWidth="1"/>
    <col min="15541" max="15541" width="25.42578125" style="1" customWidth="1"/>
    <col min="15542" max="15542" width="33.42578125" style="1" customWidth="1"/>
    <col min="15543" max="15543" width="24.85546875" style="1" customWidth="1"/>
    <col min="15544" max="15544" width="23.140625" style="1" customWidth="1"/>
    <col min="15545" max="15545" width="33.85546875" style="1" customWidth="1"/>
    <col min="15546" max="15546" width="24.28515625" style="1" customWidth="1"/>
    <col min="15547" max="15547" width="26.140625" style="1" customWidth="1"/>
    <col min="15548" max="15548" width="34" style="1" customWidth="1"/>
    <col min="15549" max="15549" width="24.7109375" style="1" customWidth="1"/>
    <col min="15550" max="15550" width="26.7109375" style="1" customWidth="1"/>
    <col min="15551" max="15551" width="28" style="1" customWidth="1"/>
    <col min="15552" max="15552" width="27.140625" style="1" customWidth="1"/>
    <col min="15553" max="15553" width="27.5703125" style="1" customWidth="1"/>
    <col min="15554" max="15554" width="28.85546875" style="1" customWidth="1"/>
    <col min="15555" max="15555" width="21.140625" style="1" customWidth="1"/>
    <col min="15556" max="15556" width="20.85546875" style="1" customWidth="1"/>
    <col min="15557" max="15557" width="26.5703125" style="1" customWidth="1"/>
    <col min="15558" max="15558" width="24.85546875" style="1" customWidth="1"/>
    <col min="15559" max="15559" width="33" style="1" customWidth="1"/>
    <col min="15560" max="15561" width="29.140625" style="1" customWidth="1"/>
    <col min="15562" max="15562" width="28.42578125" style="1" customWidth="1"/>
    <col min="15563" max="15563" width="28" style="1" customWidth="1"/>
    <col min="15564" max="15564" width="30.7109375" style="1" customWidth="1"/>
    <col min="15565" max="15565" width="19.7109375" style="1" customWidth="1"/>
    <col min="15566" max="15566" width="26.42578125" style="1" customWidth="1"/>
    <col min="15567" max="15567" width="9.140625" style="1" customWidth="1"/>
    <col min="15568" max="15787" width="9.140625" style="1"/>
    <col min="15788" max="15788" width="7.42578125" style="1" customWidth="1"/>
    <col min="15789" max="15789" width="8.5703125" style="1" customWidth="1"/>
    <col min="15790" max="15790" width="9.140625" style="1" customWidth="1"/>
    <col min="15791" max="15791" width="8.5703125" style="1" customWidth="1"/>
    <col min="15792" max="15792" width="30.140625" style="1" customWidth="1"/>
    <col min="15793" max="15793" width="21.5703125" style="1" customWidth="1"/>
    <col min="15794" max="15794" width="26.42578125" style="1" customWidth="1"/>
    <col min="15795" max="15795" width="34.7109375" style="1" customWidth="1"/>
    <col min="15796" max="15796" width="35.42578125" style="1" customWidth="1"/>
    <col min="15797" max="15797" width="25.42578125" style="1" customWidth="1"/>
    <col min="15798" max="15798" width="33.42578125" style="1" customWidth="1"/>
    <col min="15799" max="15799" width="24.85546875" style="1" customWidth="1"/>
    <col min="15800" max="15800" width="23.140625" style="1" customWidth="1"/>
    <col min="15801" max="15801" width="33.85546875" style="1" customWidth="1"/>
    <col min="15802" max="15802" width="24.28515625" style="1" customWidth="1"/>
    <col min="15803" max="15803" width="26.140625" style="1" customWidth="1"/>
    <col min="15804" max="15804" width="34" style="1" customWidth="1"/>
    <col min="15805" max="15805" width="24.7109375" style="1" customWidth="1"/>
    <col min="15806" max="15806" width="26.7109375" style="1" customWidth="1"/>
    <col min="15807" max="15807" width="28" style="1" customWidth="1"/>
    <col min="15808" max="15808" width="27.140625" style="1" customWidth="1"/>
    <col min="15809" max="15809" width="27.5703125" style="1" customWidth="1"/>
    <col min="15810" max="15810" width="28.85546875" style="1" customWidth="1"/>
    <col min="15811" max="15811" width="21.140625" style="1" customWidth="1"/>
    <col min="15812" max="15812" width="20.85546875" style="1" customWidth="1"/>
    <col min="15813" max="15813" width="26.5703125" style="1" customWidth="1"/>
    <col min="15814" max="15814" width="24.85546875" style="1" customWidth="1"/>
    <col min="15815" max="15815" width="33" style="1" customWidth="1"/>
    <col min="15816" max="15817" width="29.140625" style="1" customWidth="1"/>
    <col min="15818" max="15818" width="28.42578125" style="1" customWidth="1"/>
    <col min="15819" max="15819" width="28" style="1" customWidth="1"/>
    <col min="15820" max="15820" width="30.7109375" style="1" customWidth="1"/>
    <col min="15821" max="15821" width="19.7109375" style="1" customWidth="1"/>
    <col min="15822" max="15822" width="26.42578125" style="1" customWidth="1"/>
    <col min="15823" max="15823" width="9.140625" style="1" customWidth="1"/>
    <col min="15824" max="16043" width="9.140625" style="1"/>
    <col min="16044" max="16044" width="7.42578125" style="1" customWidth="1"/>
    <col min="16045" max="16045" width="8.5703125" style="1" customWidth="1"/>
    <col min="16046" max="16046" width="9.140625" style="1" customWidth="1"/>
    <col min="16047" max="16047" width="8.5703125" style="1" customWidth="1"/>
    <col min="16048" max="16048" width="30.140625" style="1" customWidth="1"/>
    <col min="16049" max="16049" width="21.5703125" style="1" customWidth="1"/>
    <col min="16050" max="16050" width="26.42578125" style="1" customWidth="1"/>
    <col min="16051" max="16051" width="34.7109375" style="1" customWidth="1"/>
    <col min="16052" max="16052" width="35.42578125" style="1" customWidth="1"/>
    <col min="16053" max="16053" width="25.42578125" style="1" customWidth="1"/>
    <col min="16054" max="16054" width="33.42578125" style="1" customWidth="1"/>
    <col min="16055" max="16055" width="24.85546875" style="1" customWidth="1"/>
    <col min="16056" max="16056" width="23.140625" style="1" customWidth="1"/>
    <col min="16057" max="16057" width="33.85546875" style="1" customWidth="1"/>
    <col min="16058" max="16058" width="24.28515625" style="1" customWidth="1"/>
    <col min="16059" max="16059" width="26.140625" style="1" customWidth="1"/>
    <col min="16060" max="16060" width="34" style="1" customWidth="1"/>
    <col min="16061" max="16061" width="24.7109375" style="1" customWidth="1"/>
    <col min="16062" max="16062" width="26.7109375" style="1" customWidth="1"/>
    <col min="16063" max="16063" width="28" style="1" customWidth="1"/>
    <col min="16064" max="16064" width="27.140625" style="1" customWidth="1"/>
    <col min="16065" max="16065" width="27.5703125" style="1" customWidth="1"/>
    <col min="16066" max="16066" width="28.85546875" style="1" customWidth="1"/>
    <col min="16067" max="16067" width="21.140625" style="1" customWidth="1"/>
    <col min="16068" max="16068" width="20.85546875" style="1" customWidth="1"/>
    <col min="16069" max="16069" width="26.5703125" style="1" customWidth="1"/>
    <col min="16070" max="16070" width="24.85546875" style="1" customWidth="1"/>
    <col min="16071" max="16071" width="33" style="1" customWidth="1"/>
    <col min="16072" max="16073" width="29.140625" style="1" customWidth="1"/>
    <col min="16074" max="16074" width="28.42578125" style="1" customWidth="1"/>
    <col min="16075" max="16075" width="28" style="1" customWidth="1"/>
    <col min="16076" max="16076" width="30.7109375" style="1" customWidth="1"/>
    <col min="16077" max="16077" width="19.7109375" style="1" customWidth="1"/>
    <col min="16078" max="16078" width="26.42578125" style="1" customWidth="1"/>
    <col min="16079" max="16079" width="9.140625" style="1" customWidth="1"/>
    <col min="16080" max="16356" width="9.140625" style="1"/>
    <col min="16357" max="16357" width="9.140625" style="1" customWidth="1"/>
    <col min="16358" max="16384" width="9.140625" style="1"/>
  </cols>
  <sheetData>
    <row r="1" spans="1:24" s="2" customFormat="1" ht="20.25" x14ac:dyDescent="0.25">
      <c r="A1" s="74" t="s">
        <v>161</v>
      </c>
      <c r="B1" s="74"/>
      <c r="C1" s="74"/>
      <c r="D1" s="74"/>
      <c r="E1" s="74"/>
      <c r="F1" s="74"/>
      <c r="G1" s="21"/>
      <c r="H1" s="1"/>
      <c r="I1" s="49"/>
      <c r="J1" s="1"/>
      <c r="K1" s="1"/>
      <c r="L1" s="1"/>
      <c r="M1" s="1"/>
      <c r="N1" s="1"/>
      <c r="O1" s="1"/>
      <c r="P1" s="1"/>
      <c r="Q1" s="1"/>
      <c r="R1" s="66"/>
      <c r="S1" s="1"/>
      <c r="T1" s="1"/>
    </row>
    <row r="2" spans="1:24" s="2" customFormat="1" ht="22.5" customHeight="1" x14ac:dyDescent="0.25">
      <c r="A2" s="3"/>
      <c r="B2" s="75" t="s">
        <v>139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</row>
    <row r="3" spans="1:24" s="2" customFormat="1" ht="22.5" x14ac:dyDescent="0.25">
      <c r="A3" s="4"/>
      <c r="B3" s="76" t="s">
        <v>158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4" ht="18.75" x14ac:dyDescent="0.25">
      <c r="A4" s="4"/>
      <c r="C4" s="4"/>
      <c r="D4" s="4"/>
      <c r="E4" s="4"/>
      <c r="F4" s="5"/>
      <c r="G4" s="5"/>
      <c r="I4" s="50"/>
      <c r="S4" s="56" t="s">
        <v>153</v>
      </c>
    </row>
    <row r="5" spans="1:24" s="6" customFormat="1" ht="62.25" customHeight="1" x14ac:dyDescent="0.25">
      <c r="A5" s="69" t="s">
        <v>0</v>
      </c>
      <c r="B5" s="70" t="s">
        <v>67</v>
      </c>
      <c r="C5" s="80" t="s">
        <v>1</v>
      </c>
      <c r="D5" s="69" t="s">
        <v>2</v>
      </c>
      <c r="E5" s="69" t="s">
        <v>3</v>
      </c>
      <c r="F5" s="69" t="s">
        <v>4</v>
      </c>
      <c r="G5" s="69" t="s">
        <v>5</v>
      </c>
      <c r="H5" s="69" t="s">
        <v>140</v>
      </c>
      <c r="I5" s="69"/>
      <c r="J5" s="79" t="s">
        <v>6</v>
      </c>
      <c r="K5" s="73" t="s">
        <v>148</v>
      </c>
      <c r="L5" s="73" t="s">
        <v>149</v>
      </c>
      <c r="M5" s="73" t="s">
        <v>150</v>
      </c>
      <c r="N5" s="73" t="s">
        <v>151</v>
      </c>
      <c r="O5" s="73" t="s">
        <v>152</v>
      </c>
      <c r="P5" s="73" t="s">
        <v>154</v>
      </c>
      <c r="Q5" s="73" t="s">
        <v>155</v>
      </c>
      <c r="R5" s="72" t="s">
        <v>160</v>
      </c>
      <c r="S5" s="58" t="s">
        <v>66</v>
      </c>
      <c r="T5" s="77" t="s">
        <v>157</v>
      </c>
    </row>
    <row r="6" spans="1:24" s="6" customFormat="1" ht="99.75" customHeight="1" x14ac:dyDescent="0.25">
      <c r="A6" s="69"/>
      <c r="B6" s="71"/>
      <c r="C6" s="80"/>
      <c r="D6" s="69"/>
      <c r="E6" s="69"/>
      <c r="F6" s="69"/>
      <c r="G6" s="69"/>
      <c r="H6" s="57" t="s">
        <v>7</v>
      </c>
      <c r="I6" s="51" t="s">
        <v>8</v>
      </c>
      <c r="J6" s="79"/>
      <c r="K6" s="73"/>
      <c r="L6" s="73"/>
      <c r="M6" s="73"/>
      <c r="N6" s="73"/>
      <c r="O6" s="73"/>
      <c r="P6" s="73"/>
      <c r="Q6" s="73"/>
      <c r="R6" s="72"/>
      <c r="S6" s="59" t="s">
        <v>156</v>
      </c>
      <c r="T6" s="78"/>
    </row>
    <row r="7" spans="1:24" s="6" customFormat="1" ht="16.5" x14ac:dyDescent="0.25">
      <c r="A7" s="7">
        <v>1</v>
      </c>
      <c r="B7" s="7">
        <v>2</v>
      </c>
      <c r="C7" s="7"/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/>
      <c r="L7" s="7"/>
      <c r="M7" s="7"/>
      <c r="N7" s="7"/>
      <c r="P7" s="7">
        <v>11</v>
      </c>
      <c r="Q7" s="7">
        <v>11</v>
      </c>
      <c r="R7" s="67"/>
      <c r="S7" s="7"/>
      <c r="T7" s="7">
        <v>12</v>
      </c>
      <c r="U7" s="6" t="s">
        <v>159</v>
      </c>
    </row>
    <row r="8" spans="1:24" ht="18.75" x14ac:dyDescent="0.25">
      <c r="A8" s="8"/>
      <c r="B8" s="26"/>
      <c r="C8" s="8"/>
      <c r="D8" s="8"/>
      <c r="E8" s="8"/>
      <c r="F8" s="9"/>
      <c r="G8" s="8"/>
      <c r="H8" s="8"/>
      <c r="I8" s="52"/>
      <c r="J8" s="38"/>
      <c r="K8" s="8"/>
      <c r="L8" s="8"/>
      <c r="M8" s="8"/>
      <c r="N8" s="8"/>
      <c r="O8" s="8"/>
      <c r="P8" s="8"/>
      <c r="Q8" s="8"/>
      <c r="R8" s="68"/>
      <c r="S8" s="8"/>
      <c r="T8" s="8"/>
      <c r="U8" s="6" t="s">
        <v>159</v>
      </c>
    </row>
    <row r="9" spans="1:24" ht="112.5" x14ac:dyDescent="0.25">
      <c r="A9" s="8">
        <v>1</v>
      </c>
      <c r="B9" s="31" t="s">
        <v>54</v>
      </c>
      <c r="C9" s="10" t="s">
        <v>9</v>
      </c>
      <c r="D9" s="8" t="s">
        <v>10</v>
      </c>
      <c r="E9" s="8">
        <v>611</v>
      </c>
      <c r="F9" s="11" t="s">
        <v>97</v>
      </c>
      <c r="G9" s="22">
        <v>51056.160000000003</v>
      </c>
      <c r="H9" s="47" t="s">
        <v>70</v>
      </c>
      <c r="I9" s="23">
        <v>592</v>
      </c>
      <c r="J9" s="39">
        <f>G9*I9</f>
        <v>30225246.720000003</v>
      </c>
      <c r="K9" s="23">
        <v>51</v>
      </c>
      <c r="L9" s="23">
        <v>83</v>
      </c>
      <c r="M9" s="23">
        <v>114</v>
      </c>
      <c r="N9" s="23">
        <v>146</v>
      </c>
      <c r="O9" s="23">
        <v>196</v>
      </c>
      <c r="P9" s="23">
        <v>239</v>
      </c>
      <c r="Q9" s="64">
        <v>296</v>
      </c>
      <c r="R9" s="64">
        <v>350</v>
      </c>
      <c r="S9" s="23">
        <f t="shared" ref="S9:S14" si="0">R9-O9</f>
        <v>154</v>
      </c>
      <c r="T9" s="41">
        <f>R9/I9</f>
        <v>0.59121621621621623</v>
      </c>
      <c r="U9" s="6" t="s">
        <v>159</v>
      </c>
      <c r="W9" s="1">
        <f>I9*74.97%</f>
        <v>443.82240000000002</v>
      </c>
      <c r="X9" s="49">
        <f>R9-W9</f>
        <v>-93.822400000000016</v>
      </c>
    </row>
    <row r="10" spans="1:24" ht="75" x14ac:dyDescent="0.25">
      <c r="A10" s="8">
        <v>2</v>
      </c>
      <c r="B10" s="31" t="s">
        <v>54</v>
      </c>
      <c r="C10" s="10" t="s">
        <v>11</v>
      </c>
      <c r="D10" s="8" t="s">
        <v>12</v>
      </c>
      <c r="E10" s="8">
        <v>611</v>
      </c>
      <c r="F10" s="11" t="s">
        <v>98</v>
      </c>
      <c r="G10" s="22">
        <v>676.98</v>
      </c>
      <c r="H10" s="47" t="s">
        <v>71</v>
      </c>
      <c r="I10" s="23">
        <v>3223</v>
      </c>
      <c r="J10" s="39">
        <f t="shared" ref="J10:J14" si="1">G10*I10</f>
        <v>2181906.54</v>
      </c>
      <c r="K10" s="23">
        <v>140</v>
      </c>
      <c r="L10" s="23">
        <v>246</v>
      </c>
      <c r="M10" s="23">
        <v>413</v>
      </c>
      <c r="N10" s="23">
        <v>759</v>
      </c>
      <c r="O10" s="23">
        <v>1017</v>
      </c>
      <c r="P10" s="23">
        <v>1392</v>
      </c>
      <c r="Q10" s="64">
        <v>1631</v>
      </c>
      <c r="R10" s="64">
        <v>1761</v>
      </c>
      <c r="S10" s="23">
        <f t="shared" si="0"/>
        <v>744</v>
      </c>
      <c r="T10" s="41">
        <f>R10/I10</f>
        <v>0.54638535525907539</v>
      </c>
      <c r="U10" s="6" t="s">
        <v>159</v>
      </c>
      <c r="W10" s="1">
        <f t="shared" ref="W10:W73" si="2">I10*74.97%</f>
        <v>2416.2831000000001</v>
      </c>
      <c r="X10" s="49">
        <f t="shared" ref="X10:X73" si="3">R10-W10</f>
        <v>-655.2831000000001</v>
      </c>
    </row>
    <row r="11" spans="1:24" ht="75" x14ac:dyDescent="0.25">
      <c r="A11" s="8">
        <v>3</v>
      </c>
      <c r="B11" s="31" t="s">
        <v>54</v>
      </c>
      <c r="C11" s="10" t="s">
        <v>11</v>
      </c>
      <c r="D11" s="8" t="s">
        <v>12</v>
      </c>
      <c r="E11" s="8">
        <v>611</v>
      </c>
      <c r="F11" s="11" t="s">
        <v>99</v>
      </c>
      <c r="G11" s="22">
        <v>676.98</v>
      </c>
      <c r="H11" s="47" t="s">
        <v>71</v>
      </c>
      <c r="I11" s="23">
        <v>2302</v>
      </c>
      <c r="J11" s="39">
        <f t="shared" si="1"/>
        <v>1558407.96</v>
      </c>
      <c r="K11" s="23">
        <v>99</v>
      </c>
      <c r="L11" s="23">
        <v>206</v>
      </c>
      <c r="M11" s="23">
        <v>325</v>
      </c>
      <c r="N11" s="23">
        <v>618</v>
      </c>
      <c r="O11" s="23">
        <v>728</v>
      </c>
      <c r="P11" s="23">
        <v>1025</v>
      </c>
      <c r="Q11" s="64">
        <v>1248</v>
      </c>
      <c r="R11" s="64">
        <v>1480</v>
      </c>
      <c r="S11" s="23">
        <f t="shared" si="0"/>
        <v>752</v>
      </c>
      <c r="T11" s="41">
        <f>R11/I11</f>
        <v>0.64291920069504782</v>
      </c>
      <c r="U11" s="6" t="s">
        <v>159</v>
      </c>
      <c r="W11" s="1">
        <f t="shared" si="2"/>
        <v>1725.8094000000001</v>
      </c>
      <c r="X11" s="49">
        <f t="shared" si="3"/>
        <v>-245.8094000000001</v>
      </c>
    </row>
    <row r="12" spans="1:24" ht="93.75" x14ac:dyDescent="0.25">
      <c r="A12" s="8">
        <v>4</v>
      </c>
      <c r="B12" s="31" t="s">
        <v>54</v>
      </c>
      <c r="C12" s="10" t="s">
        <v>11</v>
      </c>
      <c r="D12" s="8" t="s">
        <v>13</v>
      </c>
      <c r="E12" s="8">
        <v>611</v>
      </c>
      <c r="F12" s="11" t="s">
        <v>100</v>
      </c>
      <c r="G12" s="22">
        <v>625.54</v>
      </c>
      <c r="H12" s="47" t="s">
        <v>71</v>
      </c>
      <c r="I12" s="23">
        <v>4200</v>
      </c>
      <c r="J12" s="39">
        <f t="shared" si="1"/>
        <v>2627268</v>
      </c>
      <c r="K12" s="23">
        <v>236</v>
      </c>
      <c r="L12" s="23">
        <v>453</v>
      </c>
      <c r="M12" s="23">
        <v>718</v>
      </c>
      <c r="N12" s="23">
        <v>1023</v>
      </c>
      <c r="O12" s="23">
        <v>1341</v>
      </c>
      <c r="P12" s="23">
        <v>1640</v>
      </c>
      <c r="Q12" s="64">
        <v>1640</v>
      </c>
      <c r="R12" s="64">
        <v>2167</v>
      </c>
      <c r="S12" s="23">
        <f t="shared" si="0"/>
        <v>826</v>
      </c>
      <c r="T12" s="41">
        <f>R12/I12</f>
        <v>0.51595238095238094</v>
      </c>
      <c r="U12" s="6" t="s">
        <v>159</v>
      </c>
      <c r="W12" s="1">
        <f t="shared" si="2"/>
        <v>3148.7400000000002</v>
      </c>
      <c r="X12" s="49">
        <f t="shared" si="3"/>
        <v>-981.74000000000024</v>
      </c>
    </row>
    <row r="13" spans="1:24" ht="168.75" x14ac:dyDescent="0.25">
      <c r="A13" s="8">
        <v>5</v>
      </c>
      <c r="B13" s="31" t="s">
        <v>54</v>
      </c>
      <c r="C13" s="10" t="s">
        <v>11</v>
      </c>
      <c r="D13" s="8" t="s">
        <v>13</v>
      </c>
      <c r="E13" s="8">
        <v>611</v>
      </c>
      <c r="F13" s="11" t="s">
        <v>101</v>
      </c>
      <c r="G13" s="22">
        <v>524.75</v>
      </c>
      <c r="H13" s="46" t="s">
        <v>71</v>
      </c>
      <c r="I13" s="23">
        <v>0</v>
      </c>
      <c r="J13" s="39">
        <f t="shared" si="1"/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64">
        <v>0</v>
      </c>
      <c r="R13" s="64">
        <v>0</v>
      </c>
      <c r="S13" s="23">
        <f t="shared" si="0"/>
        <v>0</v>
      </c>
      <c r="T13" s="41">
        <v>0</v>
      </c>
      <c r="U13" s="6" t="s">
        <v>159</v>
      </c>
      <c r="W13" s="1">
        <f t="shared" si="2"/>
        <v>0</v>
      </c>
      <c r="X13" s="49">
        <f t="shared" si="3"/>
        <v>0</v>
      </c>
    </row>
    <row r="14" spans="1:24" ht="56.25" x14ac:dyDescent="0.25">
      <c r="A14" s="8">
        <v>6</v>
      </c>
      <c r="B14" s="31" t="s">
        <v>54</v>
      </c>
      <c r="C14" s="10" t="s">
        <v>14</v>
      </c>
      <c r="D14" s="8" t="s">
        <v>15</v>
      </c>
      <c r="E14" s="8">
        <v>611</v>
      </c>
      <c r="F14" s="11" t="s">
        <v>16</v>
      </c>
      <c r="G14" s="22">
        <v>1847.53</v>
      </c>
      <c r="H14" s="46" t="s">
        <v>72</v>
      </c>
      <c r="I14" s="23">
        <v>20000</v>
      </c>
      <c r="J14" s="39">
        <f t="shared" si="1"/>
        <v>36950600</v>
      </c>
      <c r="K14" s="23">
        <v>2024</v>
      </c>
      <c r="L14" s="23">
        <v>3399</v>
      </c>
      <c r="M14" s="23">
        <v>5192</v>
      </c>
      <c r="N14" s="23">
        <v>6314</v>
      </c>
      <c r="O14" s="23">
        <v>7788</v>
      </c>
      <c r="P14" s="23">
        <v>9997</v>
      </c>
      <c r="Q14" s="64">
        <v>12218</v>
      </c>
      <c r="R14" s="64">
        <v>15552</v>
      </c>
      <c r="S14" s="23">
        <f t="shared" si="0"/>
        <v>7764</v>
      </c>
      <c r="T14" s="41">
        <f>R14/I14</f>
        <v>0.77759999999999996</v>
      </c>
      <c r="U14" s="6" t="s">
        <v>159</v>
      </c>
      <c r="W14" s="1">
        <f t="shared" si="2"/>
        <v>14994</v>
      </c>
      <c r="X14" s="49">
        <f t="shared" si="3"/>
        <v>558</v>
      </c>
    </row>
    <row r="15" spans="1:24" s="2" customFormat="1" ht="20.25" x14ac:dyDescent="0.25">
      <c r="A15" s="12"/>
      <c r="B15" s="14"/>
      <c r="C15" s="13"/>
      <c r="D15" s="12"/>
      <c r="E15" s="12"/>
      <c r="F15" s="12" t="s">
        <v>17</v>
      </c>
      <c r="G15" s="42" t="s">
        <v>18</v>
      </c>
      <c r="H15" s="42" t="s">
        <v>18</v>
      </c>
      <c r="I15" s="40" t="s">
        <v>18</v>
      </c>
      <c r="J15" s="60">
        <f>SUM(J9:J14)</f>
        <v>73543429.219999999</v>
      </c>
      <c r="K15" s="44"/>
      <c r="L15" s="44"/>
      <c r="M15" s="44"/>
      <c r="N15" s="44"/>
      <c r="O15" s="44"/>
      <c r="P15" s="44"/>
      <c r="Q15" s="65"/>
      <c r="R15" s="65"/>
      <c r="S15" s="23"/>
      <c r="T15" s="41"/>
      <c r="U15" s="6" t="s">
        <v>159</v>
      </c>
      <c r="W15" s="1"/>
      <c r="X15" s="49"/>
    </row>
    <row r="16" spans="1:24" ht="112.5" x14ac:dyDescent="0.25">
      <c r="A16" s="8">
        <v>1</v>
      </c>
      <c r="B16" s="32" t="s">
        <v>55</v>
      </c>
      <c r="C16" s="10" t="s">
        <v>9</v>
      </c>
      <c r="D16" s="8" t="s">
        <v>10</v>
      </c>
      <c r="E16" s="8">
        <v>611</v>
      </c>
      <c r="F16" s="11" t="s">
        <v>97</v>
      </c>
      <c r="G16" s="22">
        <v>51056.160000000003</v>
      </c>
      <c r="H16" s="47" t="s">
        <v>70</v>
      </c>
      <c r="I16" s="23">
        <v>145</v>
      </c>
      <c r="J16" s="39">
        <f t="shared" ref="J16:J23" si="4">G16*I16</f>
        <v>7403143.2000000002</v>
      </c>
      <c r="K16" s="23">
        <v>13</v>
      </c>
      <c r="L16" s="23">
        <v>22</v>
      </c>
      <c r="M16" s="23">
        <v>36</v>
      </c>
      <c r="N16" s="23">
        <v>47</v>
      </c>
      <c r="O16" s="23">
        <v>61</v>
      </c>
      <c r="P16" s="23">
        <v>78</v>
      </c>
      <c r="Q16" s="64">
        <v>87</v>
      </c>
      <c r="R16" s="64">
        <v>97</v>
      </c>
      <c r="S16" s="23">
        <f t="shared" ref="S16:S23" si="5">R16-O16</f>
        <v>36</v>
      </c>
      <c r="T16" s="41">
        <f t="shared" ref="T16:T22" si="6">R16/I16</f>
        <v>0.66896551724137931</v>
      </c>
      <c r="U16" s="6" t="s">
        <v>159</v>
      </c>
      <c r="W16" s="1">
        <f t="shared" si="2"/>
        <v>108.70650000000001</v>
      </c>
      <c r="X16" s="49">
        <f t="shared" si="3"/>
        <v>-11.706500000000005</v>
      </c>
    </row>
    <row r="17" spans="1:24" ht="168.75" x14ac:dyDescent="0.25">
      <c r="A17" s="8">
        <v>2</v>
      </c>
      <c r="B17" s="32" t="s">
        <v>55</v>
      </c>
      <c r="C17" s="10" t="s">
        <v>9</v>
      </c>
      <c r="D17" s="8" t="s">
        <v>10</v>
      </c>
      <c r="E17" s="8">
        <v>611</v>
      </c>
      <c r="F17" s="11" t="s">
        <v>102</v>
      </c>
      <c r="G17" s="22">
        <v>51056.160000000003</v>
      </c>
      <c r="H17" s="47" t="s">
        <v>70</v>
      </c>
      <c r="I17" s="23">
        <v>180</v>
      </c>
      <c r="J17" s="39">
        <f t="shared" si="4"/>
        <v>9190108.8000000007</v>
      </c>
      <c r="K17" s="23">
        <v>14</v>
      </c>
      <c r="L17" s="23">
        <v>32</v>
      </c>
      <c r="M17" s="23">
        <v>46</v>
      </c>
      <c r="N17" s="23">
        <v>62</v>
      </c>
      <c r="O17" s="23">
        <v>78</v>
      </c>
      <c r="P17" s="23">
        <v>93</v>
      </c>
      <c r="Q17" s="64">
        <v>109</v>
      </c>
      <c r="R17" s="64">
        <v>115</v>
      </c>
      <c r="S17" s="23">
        <f t="shared" si="5"/>
        <v>37</v>
      </c>
      <c r="T17" s="41">
        <f t="shared" si="6"/>
        <v>0.63888888888888884</v>
      </c>
      <c r="U17" s="6" t="s">
        <v>159</v>
      </c>
      <c r="W17" s="1">
        <f t="shared" si="2"/>
        <v>134.946</v>
      </c>
      <c r="X17" s="49">
        <f t="shared" si="3"/>
        <v>-19.945999999999998</v>
      </c>
    </row>
    <row r="18" spans="1:24" ht="75" x14ac:dyDescent="0.25">
      <c r="A18" s="8">
        <v>3</v>
      </c>
      <c r="B18" s="32" t="s">
        <v>55</v>
      </c>
      <c r="C18" s="10" t="s">
        <v>11</v>
      </c>
      <c r="D18" s="8" t="s">
        <v>12</v>
      </c>
      <c r="E18" s="8">
        <v>611</v>
      </c>
      <c r="F18" s="11" t="s">
        <v>98</v>
      </c>
      <c r="G18" s="22">
        <v>676.98</v>
      </c>
      <c r="H18" s="47" t="s">
        <v>71</v>
      </c>
      <c r="I18" s="23">
        <v>1842</v>
      </c>
      <c r="J18" s="39">
        <f t="shared" si="4"/>
        <v>1246997.1600000001</v>
      </c>
      <c r="K18" s="23">
        <v>99</v>
      </c>
      <c r="L18" s="23">
        <v>207</v>
      </c>
      <c r="M18" s="23">
        <v>324</v>
      </c>
      <c r="N18" s="23">
        <v>573</v>
      </c>
      <c r="O18" s="23">
        <v>740</v>
      </c>
      <c r="P18" s="23">
        <v>901</v>
      </c>
      <c r="Q18" s="64">
        <v>1126</v>
      </c>
      <c r="R18" s="64">
        <v>1271</v>
      </c>
      <c r="S18" s="23">
        <f t="shared" si="5"/>
        <v>531</v>
      </c>
      <c r="T18" s="41">
        <f t="shared" si="6"/>
        <v>0.69001085776330073</v>
      </c>
      <c r="U18" s="6" t="s">
        <v>159</v>
      </c>
      <c r="W18" s="1">
        <f t="shared" si="2"/>
        <v>1380.9474</v>
      </c>
      <c r="X18" s="49">
        <f t="shared" si="3"/>
        <v>-109.94740000000002</v>
      </c>
    </row>
    <row r="19" spans="1:24" ht="75" x14ac:dyDescent="0.25">
      <c r="A19" s="8">
        <v>4</v>
      </c>
      <c r="B19" s="32" t="s">
        <v>55</v>
      </c>
      <c r="C19" s="10" t="s">
        <v>11</v>
      </c>
      <c r="D19" s="8" t="s">
        <v>12</v>
      </c>
      <c r="E19" s="8">
        <v>611</v>
      </c>
      <c r="F19" s="11" t="s">
        <v>99</v>
      </c>
      <c r="G19" s="22">
        <v>676.98</v>
      </c>
      <c r="H19" s="47" t="s">
        <v>71</v>
      </c>
      <c r="I19" s="23">
        <v>1535</v>
      </c>
      <c r="J19" s="39">
        <f t="shared" si="4"/>
        <v>1039164.3</v>
      </c>
      <c r="K19" s="23">
        <v>92</v>
      </c>
      <c r="L19" s="23">
        <v>180</v>
      </c>
      <c r="M19" s="23">
        <v>298</v>
      </c>
      <c r="N19" s="23">
        <v>521</v>
      </c>
      <c r="O19" s="23">
        <v>652</v>
      </c>
      <c r="P19" s="23">
        <v>783</v>
      </c>
      <c r="Q19" s="64">
        <v>932</v>
      </c>
      <c r="R19" s="64">
        <v>1029</v>
      </c>
      <c r="S19" s="23">
        <f t="shared" si="5"/>
        <v>377</v>
      </c>
      <c r="T19" s="41">
        <f t="shared" si="6"/>
        <v>0.67035830618892511</v>
      </c>
      <c r="U19" s="6" t="s">
        <v>159</v>
      </c>
      <c r="W19" s="1">
        <f t="shared" si="2"/>
        <v>1150.7895000000001</v>
      </c>
      <c r="X19" s="49">
        <f t="shared" si="3"/>
        <v>-121.78950000000009</v>
      </c>
    </row>
    <row r="20" spans="1:24" ht="93.75" x14ac:dyDescent="0.25">
      <c r="A20" s="8">
        <v>5</v>
      </c>
      <c r="B20" s="32" t="s">
        <v>55</v>
      </c>
      <c r="C20" s="10" t="s">
        <v>11</v>
      </c>
      <c r="D20" s="8" t="s">
        <v>13</v>
      </c>
      <c r="E20" s="8">
        <v>611</v>
      </c>
      <c r="F20" s="11" t="s">
        <v>100</v>
      </c>
      <c r="G20" s="22">
        <v>625.54</v>
      </c>
      <c r="H20" s="47" t="s">
        <v>71</v>
      </c>
      <c r="I20" s="23">
        <v>140</v>
      </c>
      <c r="J20" s="39">
        <f t="shared" si="4"/>
        <v>87575.599999999991</v>
      </c>
      <c r="K20" s="23">
        <v>11</v>
      </c>
      <c r="L20" s="23">
        <v>23</v>
      </c>
      <c r="M20" s="23">
        <v>44</v>
      </c>
      <c r="N20" s="23">
        <v>58</v>
      </c>
      <c r="O20" s="23">
        <v>69</v>
      </c>
      <c r="P20" s="23">
        <v>80</v>
      </c>
      <c r="Q20" s="64">
        <v>95</v>
      </c>
      <c r="R20" s="64">
        <v>107</v>
      </c>
      <c r="S20" s="23">
        <f t="shared" si="5"/>
        <v>38</v>
      </c>
      <c r="T20" s="41">
        <f t="shared" si="6"/>
        <v>0.76428571428571423</v>
      </c>
      <c r="U20" s="6" t="s">
        <v>159</v>
      </c>
      <c r="W20" s="1">
        <f t="shared" si="2"/>
        <v>104.958</v>
      </c>
      <c r="X20" s="49">
        <f t="shared" si="3"/>
        <v>2.0420000000000016</v>
      </c>
    </row>
    <row r="21" spans="1:24" ht="131.25" x14ac:dyDescent="0.25">
      <c r="A21" s="8">
        <v>6</v>
      </c>
      <c r="B21" s="32" t="s">
        <v>55</v>
      </c>
      <c r="C21" s="10" t="s">
        <v>11</v>
      </c>
      <c r="D21" s="8" t="s">
        <v>13</v>
      </c>
      <c r="E21" s="8">
        <v>611</v>
      </c>
      <c r="F21" s="11" t="s">
        <v>103</v>
      </c>
      <c r="G21" s="22">
        <v>625.54</v>
      </c>
      <c r="H21" s="47" t="s">
        <v>71</v>
      </c>
      <c r="I21" s="23">
        <v>220</v>
      </c>
      <c r="J21" s="39">
        <f t="shared" si="4"/>
        <v>137618.79999999999</v>
      </c>
      <c r="K21" s="23">
        <v>20</v>
      </c>
      <c r="L21" s="23">
        <v>38</v>
      </c>
      <c r="M21" s="23">
        <v>52</v>
      </c>
      <c r="N21" s="23">
        <v>72</v>
      </c>
      <c r="O21" s="23">
        <v>90</v>
      </c>
      <c r="P21" s="23">
        <v>107</v>
      </c>
      <c r="Q21" s="64">
        <v>126</v>
      </c>
      <c r="R21" s="64">
        <v>141</v>
      </c>
      <c r="S21" s="23">
        <f t="shared" si="5"/>
        <v>51</v>
      </c>
      <c r="T21" s="41">
        <f t="shared" si="6"/>
        <v>0.64090909090909087</v>
      </c>
      <c r="U21" s="6" t="s">
        <v>159</v>
      </c>
      <c r="W21" s="1">
        <f t="shared" si="2"/>
        <v>164.934</v>
      </c>
      <c r="X21" s="49">
        <f t="shared" si="3"/>
        <v>-23.933999999999997</v>
      </c>
    </row>
    <row r="22" spans="1:24" ht="131.25" x14ac:dyDescent="0.25">
      <c r="A22" s="8">
        <v>7</v>
      </c>
      <c r="B22" s="32" t="s">
        <v>55</v>
      </c>
      <c r="C22" s="10" t="s">
        <v>11</v>
      </c>
      <c r="D22" s="8" t="s">
        <v>21</v>
      </c>
      <c r="E22" s="8">
        <v>611</v>
      </c>
      <c r="F22" s="11" t="s">
        <v>141</v>
      </c>
      <c r="G22" s="22">
        <v>625.54</v>
      </c>
      <c r="H22" s="47" t="s">
        <v>71</v>
      </c>
      <c r="I22" s="23">
        <v>4000</v>
      </c>
      <c r="J22" s="39">
        <f t="shared" si="4"/>
        <v>2502160</v>
      </c>
      <c r="K22" s="23">
        <v>97</v>
      </c>
      <c r="L22" s="23">
        <v>417</v>
      </c>
      <c r="M22" s="23">
        <v>767</v>
      </c>
      <c r="N22" s="23">
        <v>1261</v>
      </c>
      <c r="O22" s="23">
        <v>1814</v>
      </c>
      <c r="P22" s="23">
        <v>2019</v>
      </c>
      <c r="Q22" s="64">
        <v>2223</v>
      </c>
      <c r="R22" s="64">
        <v>2392</v>
      </c>
      <c r="S22" s="23">
        <f t="shared" si="5"/>
        <v>578</v>
      </c>
      <c r="T22" s="41">
        <f t="shared" si="6"/>
        <v>0.59799999999999998</v>
      </c>
      <c r="U22" s="6" t="s">
        <v>159</v>
      </c>
      <c r="W22" s="1">
        <f t="shared" si="2"/>
        <v>2998.8</v>
      </c>
      <c r="X22" s="49">
        <f t="shared" si="3"/>
        <v>-606.80000000000018</v>
      </c>
    </row>
    <row r="23" spans="1:24" ht="168.75" x14ac:dyDescent="0.25">
      <c r="A23" s="8">
        <v>8</v>
      </c>
      <c r="B23" s="32" t="s">
        <v>55</v>
      </c>
      <c r="C23" s="10" t="s">
        <v>11</v>
      </c>
      <c r="D23" s="8" t="s">
        <v>13</v>
      </c>
      <c r="E23" s="8">
        <v>611</v>
      </c>
      <c r="F23" s="11" t="s">
        <v>101</v>
      </c>
      <c r="G23" s="22">
        <v>524.75</v>
      </c>
      <c r="H23" s="46" t="s">
        <v>71</v>
      </c>
      <c r="I23" s="23">
        <v>0</v>
      </c>
      <c r="J23" s="39">
        <f t="shared" si="4"/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0</v>
      </c>
      <c r="Q23" s="64">
        <v>0</v>
      </c>
      <c r="R23" s="64">
        <v>0</v>
      </c>
      <c r="S23" s="23">
        <f t="shared" si="5"/>
        <v>0</v>
      </c>
      <c r="T23" s="41">
        <v>0</v>
      </c>
      <c r="U23" s="6" t="s">
        <v>159</v>
      </c>
      <c r="W23" s="1">
        <f t="shared" si="2"/>
        <v>0</v>
      </c>
      <c r="X23" s="49">
        <f t="shared" si="3"/>
        <v>0</v>
      </c>
    </row>
    <row r="24" spans="1:24" ht="20.25" x14ac:dyDescent="0.25">
      <c r="A24" s="8"/>
      <c r="B24" s="26"/>
      <c r="C24" s="10"/>
      <c r="D24" s="8"/>
      <c r="E24" s="8"/>
      <c r="F24" s="14" t="s">
        <v>17</v>
      </c>
      <c r="G24" s="43"/>
      <c r="H24" s="42" t="s">
        <v>18</v>
      </c>
      <c r="I24" s="23" t="s">
        <v>18</v>
      </c>
      <c r="J24" s="60">
        <f t="shared" ref="J24" si="7">SUM(J16:J23)</f>
        <v>21606767.860000003</v>
      </c>
      <c r="K24" s="23"/>
      <c r="L24" s="23"/>
      <c r="M24" s="23"/>
      <c r="N24" s="23"/>
      <c r="O24" s="23"/>
      <c r="P24" s="23"/>
      <c r="Q24" s="64"/>
      <c r="R24" s="64"/>
      <c r="S24" s="23"/>
      <c r="T24" s="41"/>
      <c r="U24" s="6" t="s">
        <v>159</v>
      </c>
      <c r="X24" s="49"/>
    </row>
    <row r="25" spans="1:24" ht="112.5" x14ac:dyDescent="0.25">
      <c r="A25" s="8">
        <v>1</v>
      </c>
      <c r="B25" s="30" t="s">
        <v>56</v>
      </c>
      <c r="C25" s="10" t="s">
        <v>9</v>
      </c>
      <c r="D25" s="8" t="s">
        <v>19</v>
      </c>
      <c r="E25" s="8">
        <v>611</v>
      </c>
      <c r="F25" s="11" t="s">
        <v>97</v>
      </c>
      <c r="G25" s="22">
        <v>51056.160000000003</v>
      </c>
      <c r="H25" s="47" t="s">
        <v>70</v>
      </c>
      <c r="I25" s="23">
        <v>63</v>
      </c>
      <c r="J25" s="39">
        <f t="shared" ref="J25:J37" si="8">G25*I25</f>
        <v>3216538.08</v>
      </c>
      <c r="K25" s="23">
        <v>6</v>
      </c>
      <c r="L25" s="23">
        <v>6</v>
      </c>
      <c r="M25" s="23">
        <v>9</v>
      </c>
      <c r="N25" s="23">
        <v>14</v>
      </c>
      <c r="O25" s="23">
        <v>22</v>
      </c>
      <c r="P25" s="23">
        <v>33</v>
      </c>
      <c r="Q25" s="64">
        <v>35</v>
      </c>
      <c r="R25" s="64">
        <v>41</v>
      </c>
      <c r="S25" s="23">
        <f t="shared" ref="S25:S37" si="9">R25-O25</f>
        <v>19</v>
      </c>
      <c r="T25" s="41">
        <f>R25/I25</f>
        <v>0.65079365079365081</v>
      </c>
      <c r="U25" s="6" t="s">
        <v>159</v>
      </c>
      <c r="W25" s="1">
        <f t="shared" si="2"/>
        <v>47.231100000000005</v>
      </c>
      <c r="X25" s="49">
        <f t="shared" si="3"/>
        <v>-6.231100000000005</v>
      </c>
    </row>
    <row r="26" spans="1:24" ht="75" x14ac:dyDescent="0.25">
      <c r="A26" s="8">
        <v>2</v>
      </c>
      <c r="B26" s="30" t="s">
        <v>56</v>
      </c>
      <c r="C26" s="10" t="s">
        <v>9</v>
      </c>
      <c r="D26" s="8" t="s">
        <v>20</v>
      </c>
      <c r="E26" s="8">
        <v>611</v>
      </c>
      <c r="F26" s="11" t="s">
        <v>104</v>
      </c>
      <c r="G26" s="22">
        <v>3052.84</v>
      </c>
      <c r="H26" s="46" t="s">
        <v>73</v>
      </c>
      <c r="I26" s="23">
        <v>1192</v>
      </c>
      <c r="J26" s="39">
        <f t="shared" si="8"/>
        <v>3638985.2800000003</v>
      </c>
      <c r="K26" s="23">
        <v>71</v>
      </c>
      <c r="L26" s="23">
        <v>127</v>
      </c>
      <c r="M26" s="23">
        <v>209</v>
      </c>
      <c r="N26" s="23">
        <v>304</v>
      </c>
      <c r="O26" s="23">
        <v>342</v>
      </c>
      <c r="P26" s="23">
        <v>382</v>
      </c>
      <c r="Q26" s="64">
        <v>413</v>
      </c>
      <c r="R26" s="64">
        <v>467</v>
      </c>
      <c r="S26" s="23">
        <f t="shared" si="9"/>
        <v>125</v>
      </c>
      <c r="T26" s="41">
        <f>R26/I26</f>
        <v>0.39177852348993286</v>
      </c>
      <c r="U26" s="6" t="s">
        <v>159</v>
      </c>
      <c r="W26" s="1">
        <f t="shared" si="2"/>
        <v>893.64240000000007</v>
      </c>
      <c r="X26" s="49">
        <f t="shared" si="3"/>
        <v>-426.64240000000007</v>
      </c>
    </row>
    <row r="27" spans="1:24" ht="93.75" x14ac:dyDescent="0.25">
      <c r="A27" s="8">
        <v>3</v>
      </c>
      <c r="B27" s="30" t="s">
        <v>56</v>
      </c>
      <c r="C27" s="10" t="s">
        <v>11</v>
      </c>
      <c r="D27" s="8" t="s">
        <v>21</v>
      </c>
      <c r="E27" s="8">
        <v>611</v>
      </c>
      <c r="F27" s="11" t="s">
        <v>100</v>
      </c>
      <c r="G27" s="22">
        <v>625.54</v>
      </c>
      <c r="H27" s="47" t="s">
        <v>71</v>
      </c>
      <c r="I27" s="23">
        <v>300</v>
      </c>
      <c r="J27" s="39">
        <f t="shared" si="8"/>
        <v>187662</v>
      </c>
      <c r="K27" s="23">
        <v>29</v>
      </c>
      <c r="L27" s="23">
        <v>47</v>
      </c>
      <c r="M27" s="23">
        <v>72</v>
      </c>
      <c r="N27" s="23">
        <v>95</v>
      </c>
      <c r="O27" s="23">
        <v>123</v>
      </c>
      <c r="P27" s="23">
        <v>145</v>
      </c>
      <c r="Q27" s="64">
        <v>193</v>
      </c>
      <c r="R27" s="64">
        <v>231</v>
      </c>
      <c r="S27" s="23">
        <f t="shared" si="9"/>
        <v>108</v>
      </c>
      <c r="T27" s="41">
        <f>R27/I27</f>
        <v>0.77</v>
      </c>
      <c r="U27" s="6" t="s">
        <v>159</v>
      </c>
      <c r="W27" s="1">
        <f t="shared" si="2"/>
        <v>224.91</v>
      </c>
      <c r="X27" s="49">
        <f t="shared" si="3"/>
        <v>6.0900000000000034</v>
      </c>
    </row>
    <row r="28" spans="1:24" ht="75" x14ac:dyDescent="0.25">
      <c r="A28" s="8">
        <v>4</v>
      </c>
      <c r="B28" s="30" t="s">
        <v>56</v>
      </c>
      <c r="C28" s="10" t="s">
        <v>11</v>
      </c>
      <c r="D28" s="8" t="s">
        <v>12</v>
      </c>
      <c r="E28" s="8">
        <v>611</v>
      </c>
      <c r="F28" s="11" t="s">
        <v>98</v>
      </c>
      <c r="G28" s="22">
        <v>676.98</v>
      </c>
      <c r="H28" s="47" t="s">
        <v>71</v>
      </c>
      <c r="I28" s="23">
        <v>377</v>
      </c>
      <c r="J28" s="39">
        <f t="shared" si="8"/>
        <v>255221.46000000002</v>
      </c>
      <c r="K28" s="23">
        <v>11</v>
      </c>
      <c r="L28" s="23">
        <v>18</v>
      </c>
      <c r="M28" s="23">
        <v>28</v>
      </c>
      <c r="N28" s="23">
        <v>36</v>
      </c>
      <c r="O28" s="23">
        <v>49</v>
      </c>
      <c r="P28" s="23">
        <v>55</v>
      </c>
      <c r="Q28" s="64">
        <v>69</v>
      </c>
      <c r="R28" s="64">
        <v>79</v>
      </c>
      <c r="S28" s="23">
        <f t="shared" si="9"/>
        <v>30</v>
      </c>
      <c r="T28" s="41">
        <f>R28/I28</f>
        <v>0.20954907161803712</v>
      </c>
      <c r="U28" s="6" t="s">
        <v>159</v>
      </c>
      <c r="W28" s="1">
        <f t="shared" si="2"/>
        <v>282.63690000000003</v>
      </c>
      <c r="X28" s="49">
        <f t="shared" si="3"/>
        <v>-203.63690000000003</v>
      </c>
    </row>
    <row r="29" spans="1:24" ht="75" x14ac:dyDescent="0.25">
      <c r="A29" s="8">
        <v>5</v>
      </c>
      <c r="B29" s="30" t="s">
        <v>56</v>
      </c>
      <c r="C29" s="10" t="s">
        <v>11</v>
      </c>
      <c r="D29" s="8" t="s">
        <v>12</v>
      </c>
      <c r="E29" s="8">
        <v>611</v>
      </c>
      <c r="F29" s="11" t="s">
        <v>99</v>
      </c>
      <c r="G29" s="22">
        <v>676.98</v>
      </c>
      <c r="H29" s="47" t="s">
        <v>71</v>
      </c>
      <c r="I29" s="23">
        <v>115</v>
      </c>
      <c r="J29" s="39">
        <f t="shared" si="8"/>
        <v>77852.7</v>
      </c>
      <c r="K29" s="23">
        <v>15</v>
      </c>
      <c r="L29" s="23">
        <v>23</v>
      </c>
      <c r="M29" s="23">
        <v>37</v>
      </c>
      <c r="N29" s="23">
        <v>43</v>
      </c>
      <c r="O29" s="23">
        <v>55</v>
      </c>
      <c r="P29" s="23">
        <v>65</v>
      </c>
      <c r="Q29" s="64">
        <v>82</v>
      </c>
      <c r="R29" s="64">
        <v>85</v>
      </c>
      <c r="S29" s="23">
        <f t="shared" si="9"/>
        <v>30</v>
      </c>
      <c r="T29" s="41">
        <f>R29/I29</f>
        <v>0.73913043478260865</v>
      </c>
      <c r="U29" s="6" t="s">
        <v>159</v>
      </c>
      <c r="W29" s="1">
        <f t="shared" si="2"/>
        <v>86.215500000000006</v>
      </c>
      <c r="X29" s="49">
        <f t="shared" si="3"/>
        <v>-1.2155000000000058</v>
      </c>
    </row>
    <row r="30" spans="1:24" ht="168.75" x14ac:dyDescent="0.25">
      <c r="A30" s="8">
        <v>6</v>
      </c>
      <c r="B30" s="30" t="s">
        <v>56</v>
      </c>
      <c r="C30" s="10" t="s">
        <v>11</v>
      </c>
      <c r="D30" s="8" t="s">
        <v>21</v>
      </c>
      <c r="E30" s="8">
        <v>611</v>
      </c>
      <c r="F30" s="11" t="s">
        <v>101</v>
      </c>
      <c r="G30" s="22">
        <v>524.75</v>
      </c>
      <c r="H30" s="46" t="s">
        <v>71</v>
      </c>
      <c r="I30" s="23">
        <v>0</v>
      </c>
      <c r="J30" s="39">
        <f t="shared" si="8"/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  <c r="Q30" s="64">
        <v>0</v>
      </c>
      <c r="R30" s="64">
        <v>0</v>
      </c>
      <c r="S30" s="23">
        <f t="shared" si="9"/>
        <v>0</v>
      </c>
      <c r="T30" s="41">
        <v>0</v>
      </c>
      <c r="U30" s="6" t="s">
        <v>159</v>
      </c>
      <c r="W30" s="1">
        <f t="shared" si="2"/>
        <v>0</v>
      </c>
      <c r="X30" s="49">
        <f t="shared" si="3"/>
        <v>0</v>
      </c>
    </row>
    <row r="31" spans="1:24" ht="131.25" x14ac:dyDescent="0.25">
      <c r="A31" s="8">
        <v>7</v>
      </c>
      <c r="B31" s="30" t="s">
        <v>56</v>
      </c>
      <c r="C31" s="10" t="s">
        <v>11</v>
      </c>
      <c r="D31" s="8" t="s">
        <v>21</v>
      </c>
      <c r="E31" s="8">
        <v>611</v>
      </c>
      <c r="F31" s="11" t="s">
        <v>141</v>
      </c>
      <c r="G31" s="22">
        <v>625.54</v>
      </c>
      <c r="H31" s="47" t="s">
        <v>71</v>
      </c>
      <c r="I31" s="23">
        <v>20138</v>
      </c>
      <c r="J31" s="39">
        <f t="shared" si="8"/>
        <v>12597124.52</v>
      </c>
      <c r="K31" s="23">
        <v>1873</v>
      </c>
      <c r="L31" s="23">
        <v>5380</v>
      </c>
      <c r="M31" s="23">
        <v>7942</v>
      </c>
      <c r="N31" s="23">
        <v>11373</v>
      </c>
      <c r="O31" s="23">
        <v>13638</v>
      </c>
      <c r="P31" s="23">
        <v>15032</v>
      </c>
      <c r="Q31" s="64">
        <v>15583</v>
      </c>
      <c r="R31" s="64">
        <v>15801</v>
      </c>
      <c r="S31" s="23">
        <f t="shared" si="9"/>
        <v>2163</v>
      </c>
      <c r="T31" s="41">
        <f t="shared" ref="T31:T37" si="10">R31/I31</f>
        <v>0.78463601152050844</v>
      </c>
      <c r="U31" s="6" t="s">
        <v>159</v>
      </c>
      <c r="W31" s="1">
        <f t="shared" si="2"/>
        <v>15097.4586</v>
      </c>
      <c r="X31" s="49">
        <f t="shared" si="3"/>
        <v>703.54140000000007</v>
      </c>
    </row>
    <row r="32" spans="1:24" ht="131.25" x14ac:dyDescent="0.25">
      <c r="A32" s="8">
        <v>8</v>
      </c>
      <c r="B32" s="30" t="s">
        <v>56</v>
      </c>
      <c r="C32" s="10" t="s">
        <v>11</v>
      </c>
      <c r="D32" s="8" t="s">
        <v>21</v>
      </c>
      <c r="E32" s="8">
        <v>611</v>
      </c>
      <c r="F32" s="11" t="s">
        <v>142</v>
      </c>
      <c r="G32" s="22">
        <v>625.54</v>
      </c>
      <c r="H32" s="47" t="s">
        <v>71</v>
      </c>
      <c r="I32" s="23">
        <v>1731</v>
      </c>
      <c r="J32" s="39">
        <f t="shared" si="8"/>
        <v>1082809.74</v>
      </c>
      <c r="K32" s="23">
        <v>120</v>
      </c>
      <c r="L32" s="23">
        <v>268</v>
      </c>
      <c r="M32" s="23">
        <v>447</v>
      </c>
      <c r="N32" s="23">
        <v>638</v>
      </c>
      <c r="O32" s="23">
        <v>804</v>
      </c>
      <c r="P32" s="23">
        <v>961</v>
      </c>
      <c r="Q32" s="64">
        <v>1062</v>
      </c>
      <c r="R32" s="64">
        <v>1234</v>
      </c>
      <c r="S32" s="23">
        <f t="shared" si="9"/>
        <v>430</v>
      </c>
      <c r="T32" s="41">
        <f t="shared" si="10"/>
        <v>0.71288272674754483</v>
      </c>
      <c r="U32" s="6" t="s">
        <v>159</v>
      </c>
      <c r="W32" s="1">
        <f t="shared" si="2"/>
        <v>1297.7307000000001</v>
      </c>
      <c r="X32" s="49">
        <f t="shared" si="3"/>
        <v>-63.73070000000007</v>
      </c>
    </row>
    <row r="33" spans="1:24" ht="131.25" x14ac:dyDescent="0.25">
      <c r="A33" s="8">
        <v>9</v>
      </c>
      <c r="B33" s="30" t="s">
        <v>56</v>
      </c>
      <c r="C33" s="10" t="s">
        <v>11</v>
      </c>
      <c r="D33" s="8" t="s">
        <v>21</v>
      </c>
      <c r="E33" s="8">
        <v>611</v>
      </c>
      <c r="F33" s="11" t="s">
        <v>105</v>
      </c>
      <c r="G33" s="22">
        <v>1696.34</v>
      </c>
      <c r="H33" s="46" t="s">
        <v>71</v>
      </c>
      <c r="I33" s="23">
        <v>5531</v>
      </c>
      <c r="J33" s="39">
        <f t="shared" si="8"/>
        <v>9382456.5399999991</v>
      </c>
      <c r="K33" s="23">
        <v>383</v>
      </c>
      <c r="L33" s="23">
        <v>803</v>
      </c>
      <c r="M33" s="23">
        <v>1239</v>
      </c>
      <c r="N33" s="23">
        <v>1805</v>
      </c>
      <c r="O33" s="23">
        <v>2195</v>
      </c>
      <c r="P33" s="23">
        <v>2627</v>
      </c>
      <c r="Q33" s="64">
        <v>3032</v>
      </c>
      <c r="R33" s="64">
        <v>3340</v>
      </c>
      <c r="S33" s="23">
        <f t="shared" si="9"/>
        <v>1145</v>
      </c>
      <c r="T33" s="41">
        <f t="shared" si="10"/>
        <v>0.60386910142831318</v>
      </c>
      <c r="U33" s="6" t="s">
        <v>159</v>
      </c>
      <c r="W33" s="1">
        <f t="shared" si="2"/>
        <v>4146.5906999999997</v>
      </c>
      <c r="X33" s="49">
        <f t="shared" si="3"/>
        <v>-806.59069999999974</v>
      </c>
    </row>
    <row r="34" spans="1:24" ht="243.75" x14ac:dyDescent="0.25">
      <c r="A34" s="8">
        <v>10</v>
      </c>
      <c r="B34" s="30" t="s">
        <v>56</v>
      </c>
      <c r="C34" s="10" t="s">
        <v>22</v>
      </c>
      <c r="D34" s="8" t="s">
        <v>23</v>
      </c>
      <c r="E34" s="8">
        <v>611</v>
      </c>
      <c r="F34" s="11" t="s">
        <v>143</v>
      </c>
      <c r="G34" s="22">
        <v>23913.35</v>
      </c>
      <c r="H34" s="9" t="s">
        <v>74</v>
      </c>
      <c r="I34" s="23">
        <v>557</v>
      </c>
      <c r="J34" s="39">
        <f t="shared" si="8"/>
        <v>13319735.949999999</v>
      </c>
      <c r="K34" s="23">
        <v>41</v>
      </c>
      <c r="L34" s="23">
        <v>93</v>
      </c>
      <c r="M34" s="23">
        <v>155</v>
      </c>
      <c r="N34" s="23">
        <v>218</v>
      </c>
      <c r="O34" s="23">
        <v>258</v>
      </c>
      <c r="P34" s="23">
        <v>305</v>
      </c>
      <c r="Q34" s="64">
        <v>354</v>
      </c>
      <c r="R34" s="64">
        <v>404</v>
      </c>
      <c r="S34" s="23">
        <f t="shared" si="9"/>
        <v>146</v>
      </c>
      <c r="T34" s="41">
        <f t="shared" si="10"/>
        <v>0.72531418312387796</v>
      </c>
      <c r="U34" s="6" t="s">
        <v>159</v>
      </c>
      <c r="W34" s="1">
        <f t="shared" si="2"/>
        <v>417.5829</v>
      </c>
      <c r="X34" s="49">
        <f t="shared" si="3"/>
        <v>-13.582899999999995</v>
      </c>
    </row>
    <row r="35" spans="1:24" ht="131.25" x14ac:dyDescent="0.25">
      <c r="A35" s="8">
        <v>11</v>
      </c>
      <c r="B35" s="30" t="s">
        <v>56</v>
      </c>
      <c r="C35" s="10" t="s">
        <v>14</v>
      </c>
      <c r="D35" s="8" t="s">
        <v>24</v>
      </c>
      <c r="E35" s="8">
        <v>611</v>
      </c>
      <c r="F35" s="11" t="s">
        <v>106</v>
      </c>
      <c r="G35" s="22">
        <v>980.81999999999994</v>
      </c>
      <c r="H35" s="46" t="s">
        <v>75</v>
      </c>
      <c r="I35" s="23">
        <v>26818</v>
      </c>
      <c r="J35" s="39">
        <f t="shared" si="8"/>
        <v>26303630.759999998</v>
      </c>
      <c r="K35" s="23">
        <v>1999</v>
      </c>
      <c r="L35" s="23">
        <v>4009</v>
      </c>
      <c r="M35" s="23">
        <v>7942</v>
      </c>
      <c r="N35" s="23">
        <v>8474</v>
      </c>
      <c r="O35" s="23">
        <v>10121</v>
      </c>
      <c r="P35" s="23">
        <v>12002</v>
      </c>
      <c r="Q35" s="64">
        <v>14218</v>
      </c>
      <c r="R35" s="64">
        <v>15971</v>
      </c>
      <c r="S35" s="23">
        <f t="shared" si="9"/>
        <v>5850</v>
      </c>
      <c r="T35" s="41">
        <f t="shared" si="10"/>
        <v>0.59553285107017673</v>
      </c>
      <c r="U35" s="6" t="s">
        <v>159</v>
      </c>
      <c r="W35" s="1">
        <f t="shared" si="2"/>
        <v>20105.454600000001</v>
      </c>
      <c r="X35" s="49">
        <f t="shared" si="3"/>
        <v>-4134.4546000000009</v>
      </c>
    </row>
    <row r="36" spans="1:24" ht="56.25" x14ac:dyDescent="0.25">
      <c r="A36" s="8">
        <v>12</v>
      </c>
      <c r="B36" s="30" t="s">
        <v>56</v>
      </c>
      <c r="C36" s="10" t="s">
        <v>14</v>
      </c>
      <c r="D36" s="8" t="s">
        <v>24</v>
      </c>
      <c r="E36" s="8">
        <v>611</v>
      </c>
      <c r="F36" s="11" t="s">
        <v>16</v>
      </c>
      <c r="G36" s="22">
        <v>1847.53</v>
      </c>
      <c r="H36" s="46" t="s">
        <v>72</v>
      </c>
      <c r="I36" s="23">
        <v>13500</v>
      </c>
      <c r="J36" s="39">
        <f t="shared" si="8"/>
        <v>24941655</v>
      </c>
      <c r="K36" s="23">
        <v>1357</v>
      </c>
      <c r="L36" s="23">
        <v>2781</v>
      </c>
      <c r="M36" s="23">
        <v>4161</v>
      </c>
      <c r="N36" s="23">
        <v>5441</v>
      </c>
      <c r="O36" s="23">
        <v>6473</v>
      </c>
      <c r="P36" s="23">
        <v>7679</v>
      </c>
      <c r="Q36" s="64">
        <v>8705</v>
      </c>
      <c r="R36" s="64">
        <v>9807</v>
      </c>
      <c r="S36" s="23">
        <f t="shared" si="9"/>
        <v>3334</v>
      </c>
      <c r="T36" s="41">
        <f t="shared" si="10"/>
        <v>0.72644444444444445</v>
      </c>
      <c r="U36" s="6" t="s">
        <v>159</v>
      </c>
      <c r="W36" s="1">
        <f t="shared" si="2"/>
        <v>10120.950000000001</v>
      </c>
      <c r="X36" s="49">
        <f t="shared" si="3"/>
        <v>-313.95000000000073</v>
      </c>
    </row>
    <row r="37" spans="1:24" ht="93.75" x14ac:dyDescent="0.25">
      <c r="A37" s="8">
        <v>13</v>
      </c>
      <c r="B37" s="30" t="s">
        <v>56</v>
      </c>
      <c r="C37" s="10" t="s">
        <v>11</v>
      </c>
      <c r="D37" s="8" t="s">
        <v>12</v>
      </c>
      <c r="E37" s="8">
        <v>611</v>
      </c>
      <c r="F37" s="11" t="s">
        <v>107</v>
      </c>
      <c r="G37" s="22">
        <v>3930.92</v>
      </c>
      <c r="H37" s="46" t="s">
        <v>71</v>
      </c>
      <c r="I37" s="23">
        <v>175</v>
      </c>
      <c r="J37" s="39">
        <f t="shared" si="8"/>
        <v>687911</v>
      </c>
      <c r="K37" s="23">
        <v>3</v>
      </c>
      <c r="L37" s="23">
        <v>12</v>
      </c>
      <c r="M37" s="23">
        <v>14</v>
      </c>
      <c r="N37" s="23">
        <v>25</v>
      </c>
      <c r="O37" s="23">
        <v>38</v>
      </c>
      <c r="P37" s="23">
        <v>54</v>
      </c>
      <c r="Q37" s="64">
        <v>69</v>
      </c>
      <c r="R37" s="64">
        <v>91</v>
      </c>
      <c r="S37" s="23">
        <f t="shared" si="9"/>
        <v>53</v>
      </c>
      <c r="T37" s="41">
        <f t="shared" si="10"/>
        <v>0.52</v>
      </c>
      <c r="U37" s="6" t="s">
        <v>159</v>
      </c>
      <c r="W37" s="1">
        <f t="shared" si="2"/>
        <v>131.19750000000002</v>
      </c>
      <c r="X37" s="49">
        <f t="shared" si="3"/>
        <v>-40.197500000000019</v>
      </c>
    </row>
    <row r="38" spans="1:24" s="2" customFormat="1" ht="20.25" x14ac:dyDescent="0.25">
      <c r="A38" s="12"/>
      <c r="B38" s="14"/>
      <c r="C38" s="12"/>
      <c r="D38" s="12"/>
      <c r="E38" s="12"/>
      <c r="F38" s="12" t="s">
        <v>17</v>
      </c>
      <c r="G38" s="42" t="s">
        <v>18</v>
      </c>
      <c r="H38" s="42" t="s">
        <v>18</v>
      </c>
      <c r="I38" s="40" t="s">
        <v>18</v>
      </c>
      <c r="J38" s="61">
        <f>SUM(J25:J37)</f>
        <v>95691583.030000001</v>
      </c>
      <c r="K38" s="44"/>
      <c r="L38" s="44"/>
      <c r="M38" s="44"/>
      <c r="N38" s="44"/>
      <c r="O38" s="44"/>
      <c r="P38" s="44"/>
      <c r="Q38" s="65"/>
      <c r="R38" s="65"/>
      <c r="S38" s="23"/>
      <c r="T38" s="41"/>
      <c r="U38" s="6" t="s">
        <v>159</v>
      </c>
      <c r="W38" s="1"/>
      <c r="X38" s="49"/>
    </row>
    <row r="39" spans="1:24" ht="75" x14ac:dyDescent="0.25">
      <c r="A39" s="8">
        <v>1</v>
      </c>
      <c r="B39" s="33" t="s">
        <v>68</v>
      </c>
      <c r="C39" s="10" t="s">
        <v>9</v>
      </c>
      <c r="D39" s="8" t="s">
        <v>20</v>
      </c>
      <c r="E39" s="8">
        <v>611</v>
      </c>
      <c r="F39" s="11" t="s">
        <v>104</v>
      </c>
      <c r="G39" s="22">
        <v>3052.84</v>
      </c>
      <c r="H39" s="46" t="s">
        <v>73</v>
      </c>
      <c r="I39" s="23">
        <v>35350</v>
      </c>
      <c r="J39" s="39">
        <f t="shared" ref="J39:J45" si="11">G39*I39</f>
        <v>107917894</v>
      </c>
      <c r="K39" s="23">
        <v>2202</v>
      </c>
      <c r="L39" s="23">
        <v>4320</v>
      </c>
      <c r="M39" s="23">
        <v>6557</v>
      </c>
      <c r="N39" s="23">
        <v>8927</v>
      </c>
      <c r="O39" s="23">
        <v>11647</v>
      </c>
      <c r="P39" s="23">
        <v>14370</v>
      </c>
      <c r="Q39" s="64">
        <v>17545</v>
      </c>
      <c r="R39" s="64">
        <v>20760</v>
      </c>
      <c r="S39" s="23">
        <f t="shared" ref="S39:S46" si="12">R39-O39</f>
        <v>9113</v>
      </c>
      <c r="T39" s="41">
        <f t="shared" ref="T39:T44" si="13">R39/I39</f>
        <v>0.58727015558698725</v>
      </c>
      <c r="U39" s="6" t="s">
        <v>159</v>
      </c>
      <c r="W39" s="1">
        <f t="shared" si="2"/>
        <v>26501.895</v>
      </c>
      <c r="X39" s="49">
        <f t="shared" si="3"/>
        <v>-5741.8950000000004</v>
      </c>
    </row>
    <row r="40" spans="1:24" ht="112.5" x14ac:dyDescent="0.25">
      <c r="A40" s="8">
        <v>2</v>
      </c>
      <c r="B40" s="33" t="s">
        <v>68</v>
      </c>
      <c r="C40" s="10" t="s">
        <v>9</v>
      </c>
      <c r="D40" s="8" t="s">
        <v>10</v>
      </c>
      <c r="E40" s="8">
        <v>611</v>
      </c>
      <c r="F40" s="11" t="s">
        <v>97</v>
      </c>
      <c r="G40" s="22">
        <v>51056.160000000003</v>
      </c>
      <c r="H40" s="47" t="s">
        <v>70</v>
      </c>
      <c r="I40" s="23">
        <v>90</v>
      </c>
      <c r="J40" s="39">
        <f t="shared" si="11"/>
        <v>4595054.4000000004</v>
      </c>
      <c r="K40" s="23">
        <v>1</v>
      </c>
      <c r="L40" s="23">
        <v>4</v>
      </c>
      <c r="M40" s="23">
        <v>7</v>
      </c>
      <c r="N40" s="23">
        <v>9</v>
      </c>
      <c r="O40" s="23">
        <v>19</v>
      </c>
      <c r="P40" s="23">
        <v>34</v>
      </c>
      <c r="Q40" s="64">
        <v>35</v>
      </c>
      <c r="R40" s="64">
        <v>36</v>
      </c>
      <c r="S40" s="23">
        <f t="shared" si="12"/>
        <v>17</v>
      </c>
      <c r="T40" s="41">
        <f t="shared" si="13"/>
        <v>0.4</v>
      </c>
      <c r="U40" s="6" t="s">
        <v>159</v>
      </c>
      <c r="W40" s="1">
        <f t="shared" si="2"/>
        <v>67.472999999999999</v>
      </c>
      <c r="X40" s="49">
        <f t="shared" si="3"/>
        <v>-31.472999999999999</v>
      </c>
    </row>
    <row r="41" spans="1:24" ht="75" x14ac:dyDescent="0.25">
      <c r="A41" s="8">
        <v>3</v>
      </c>
      <c r="B41" s="33" t="s">
        <v>68</v>
      </c>
      <c r="C41" s="10" t="s">
        <v>11</v>
      </c>
      <c r="D41" s="8" t="s">
        <v>12</v>
      </c>
      <c r="E41" s="8">
        <v>611</v>
      </c>
      <c r="F41" s="11" t="s">
        <v>98</v>
      </c>
      <c r="G41" s="22">
        <v>676.98</v>
      </c>
      <c r="H41" s="47" t="s">
        <v>71</v>
      </c>
      <c r="I41" s="23">
        <v>1734</v>
      </c>
      <c r="J41" s="39">
        <f t="shared" si="11"/>
        <v>1173883.32</v>
      </c>
      <c r="K41" s="23">
        <v>40</v>
      </c>
      <c r="L41" s="23">
        <v>135</v>
      </c>
      <c r="M41" s="23">
        <v>192</v>
      </c>
      <c r="N41" s="23">
        <v>337</v>
      </c>
      <c r="O41" s="23">
        <v>439</v>
      </c>
      <c r="P41" s="23">
        <v>601</v>
      </c>
      <c r="Q41" s="64">
        <v>695</v>
      </c>
      <c r="R41" s="64">
        <v>790</v>
      </c>
      <c r="S41" s="23">
        <f t="shared" si="12"/>
        <v>351</v>
      </c>
      <c r="T41" s="41">
        <f t="shared" si="13"/>
        <v>0.45559400230680508</v>
      </c>
      <c r="U41" s="6" t="s">
        <v>159</v>
      </c>
      <c r="W41" s="1">
        <f t="shared" si="2"/>
        <v>1299.9798000000001</v>
      </c>
      <c r="X41" s="49">
        <f t="shared" si="3"/>
        <v>-509.97980000000007</v>
      </c>
    </row>
    <row r="42" spans="1:24" ht="75" x14ac:dyDescent="0.25">
      <c r="A42" s="8">
        <v>4</v>
      </c>
      <c r="B42" s="33" t="s">
        <v>68</v>
      </c>
      <c r="C42" s="10" t="s">
        <v>11</v>
      </c>
      <c r="D42" s="8" t="s">
        <v>12</v>
      </c>
      <c r="E42" s="8">
        <v>611</v>
      </c>
      <c r="F42" s="11" t="s">
        <v>99</v>
      </c>
      <c r="G42" s="22">
        <v>676.98</v>
      </c>
      <c r="H42" s="47" t="s">
        <v>71</v>
      </c>
      <c r="I42" s="23">
        <v>1640</v>
      </c>
      <c r="J42" s="39">
        <f t="shared" si="11"/>
        <v>1110247.2</v>
      </c>
      <c r="K42" s="23">
        <v>55</v>
      </c>
      <c r="L42" s="23">
        <v>171</v>
      </c>
      <c r="M42" s="23">
        <v>233</v>
      </c>
      <c r="N42" s="23">
        <v>415</v>
      </c>
      <c r="O42" s="23">
        <v>512</v>
      </c>
      <c r="P42" s="23">
        <v>684</v>
      </c>
      <c r="Q42" s="64">
        <v>844</v>
      </c>
      <c r="R42" s="64">
        <v>983</v>
      </c>
      <c r="S42" s="23">
        <f t="shared" si="12"/>
        <v>471</v>
      </c>
      <c r="T42" s="41">
        <f t="shared" si="13"/>
        <v>0.599390243902439</v>
      </c>
      <c r="U42" s="6" t="s">
        <v>159</v>
      </c>
      <c r="W42" s="1">
        <f t="shared" si="2"/>
        <v>1229.508</v>
      </c>
      <c r="X42" s="49">
        <f t="shared" si="3"/>
        <v>-246.50800000000004</v>
      </c>
    </row>
    <row r="43" spans="1:24" ht="93.75" x14ac:dyDescent="0.25">
      <c r="A43" s="8">
        <v>5</v>
      </c>
      <c r="B43" s="33" t="s">
        <v>68</v>
      </c>
      <c r="C43" s="10" t="s">
        <v>11</v>
      </c>
      <c r="D43" s="8" t="s">
        <v>12</v>
      </c>
      <c r="E43" s="8">
        <v>611</v>
      </c>
      <c r="F43" s="11" t="s">
        <v>107</v>
      </c>
      <c r="G43" s="22">
        <v>3930.92</v>
      </c>
      <c r="H43" s="46" t="s">
        <v>71</v>
      </c>
      <c r="I43" s="23">
        <v>4468</v>
      </c>
      <c r="J43" s="39">
        <f t="shared" si="11"/>
        <v>17563350.559999999</v>
      </c>
      <c r="K43" s="23">
        <v>207</v>
      </c>
      <c r="L43" s="23">
        <v>587</v>
      </c>
      <c r="M43" s="23">
        <v>960</v>
      </c>
      <c r="N43" s="23">
        <v>1335</v>
      </c>
      <c r="O43" s="23">
        <v>1637</v>
      </c>
      <c r="P43" s="23">
        <v>2261</v>
      </c>
      <c r="Q43" s="64">
        <v>2647</v>
      </c>
      <c r="R43" s="64">
        <v>3023</v>
      </c>
      <c r="S43" s="23">
        <f t="shared" si="12"/>
        <v>1386</v>
      </c>
      <c r="T43" s="41">
        <f t="shared" si="13"/>
        <v>0.6765890778871978</v>
      </c>
      <c r="U43" s="6" t="s">
        <v>159</v>
      </c>
      <c r="W43" s="1">
        <f t="shared" si="2"/>
        <v>3349.6596</v>
      </c>
      <c r="X43" s="49">
        <f t="shared" si="3"/>
        <v>-326.65959999999995</v>
      </c>
    </row>
    <row r="44" spans="1:24" ht="93.75" x14ac:dyDescent="0.25">
      <c r="A44" s="8">
        <v>6</v>
      </c>
      <c r="B44" s="33" t="s">
        <v>68</v>
      </c>
      <c r="C44" s="10" t="s">
        <v>11</v>
      </c>
      <c r="D44" s="8" t="s">
        <v>13</v>
      </c>
      <c r="E44" s="8">
        <v>611</v>
      </c>
      <c r="F44" s="11" t="s">
        <v>100</v>
      </c>
      <c r="G44" s="22">
        <v>625.54</v>
      </c>
      <c r="H44" s="47" t="s">
        <v>71</v>
      </c>
      <c r="I44" s="23">
        <v>96</v>
      </c>
      <c r="J44" s="39">
        <f t="shared" si="11"/>
        <v>60051.839999999997</v>
      </c>
      <c r="K44" s="23">
        <v>4</v>
      </c>
      <c r="L44" s="23">
        <v>13</v>
      </c>
      <c r="M44" s="23">
        <v>20</v>
      </c>
      <c r="N44" s="23">
        <v>22</v>
      </c>
      <c r="O44" s="23">
        <v>23</v>
      </c>
      <c r="P44" s="23">
        <v>31</v>
      </c>
      <c r="Q44" s="64">
        <v>35</v>
      </c>
      <c r="R44" s="64">
        <v>50</v>
      </c>
      <c r="S44" s="23">
        <f t="shared" si="12"/>
        <v>27</v>
      </c>
      <c r="T44" s="41">
        <f t="shared" si="13"/>
        <v>0.52083333333333337</v>
      </c>
      <c r="U44" s="6" t="s">
        <v>159</v>
      </c>
      <c r="W44" s="1">
        <f t="shared" si="2"/>
        <v>71.97120000000001</v>
      </c>
      <c r="X44" s="49">
        <f t="shared" si="3"/>
        <v>-21.97120000000001</v>
      </c>
    </row>
    <row r="45" spans="1:24" ht="168.75" x14ac:dyDescent="0.25">
      <c r="A45" s="8">
        <v>7</v>
      </c>
      <c r="B45" s="33" t="s">
        <v>68</v>
      </c>
      <c r="C45" s="10" t="s">
        <v>11</v>
      </c>
      <c r="D45" s="8" t="s">
        <v>13</v>
      </c>
      <c r="E45" s="8">
        <v>611</v>
      </c>
      <c r="F45" s="11" t="s">
        <v>101</v>
      </c>
      <c r="G45" s="22">
        <v>524.75</v>
      </c>
      <c r="H45" s="46" t="s">
        <v>71</v>
      </c>
      <c r="I45" s="23">
        <v>0</v>
      </c>
      <c r="J45" s="39">
        <f t="shared" si="11"/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64">
        <v>0</v>
      </c>
      <c r="R45" s="64">
        <v>0</v>
      </c>
      <c r="S45" s="23">
        <f t="shared" si="12"/>
        <v>0</v>
      </c>
      <c r="T45" s="41">
        <v>0</v>
      </c>
      <c r="U45" s="6" t="s">
        <v>159</v>
      </c>
      <c r="W45" s="1">
        <f t="shared" si="2"/>
        <v>0</v>
      </c>
      <c r="X45" s="49">
        <f t="shared" si="3"/>
        <v>0</v>
      </c>
    </row>
    <row r="46" spans="1:24" ht="112.5" x14ac:dyDescent="0.25">
      <c r="A46" s="8">
        <v>8</v>
      </c>
      <c r="B46" s="33" t="s">
        <v>68</v>
      </c>
      <c r="C46" s="10" t="s">
        <v>11</v>
      </c>
      <c r="D46" s="8" t="s">
        <v>21</v>
      </c>
      <c r="E46" s="8">
        <v>611</v>
      </c>
      <c r="F46" s="11" t="s">
        <v>108</v>
      </c>
      <c r="G46" s="22">
        <v>625.54</v>
      </c>
      <c r="H46" s="47" t="s">
        <v>71</v>
      </c>
      <c r="I46" s="23">
        <v>602</v>
      </c>
      <c r="J46" s="39">
        <f>G46*I46</f>
        <v>376575.07999999996</v>
      </c>
      <c r="K46" s="23">
        <v>417</v>
      </c>
      <c r="L46" s="23">
        <v>1098</v>
      </c>
      <c r="M46" s="23">
        <v>1635</v>
      </c>
      <c r="N46" s="23">
        <v>2184</v>
      </c>
      <c r="O46" s="23">
        <v>2530</v>
      </c>
      <c r="P46" s="23">
        <v>2775</v>
      </c>
      <c r="Q46" s="64">
        <v>2939</v>
      </c>
      <c r="R46" s="64">
        <v>3106</v>
      </c>
      <c r="S46" s="23">
        <f t="shared" si="12"/>
        <v>576</v>
      </c>
      <c r="T46" s="41">
        <f>R46/I46</f>
        <v>5.1594684385382061</v>
      </c>
      <c r="U46" s="6" t="s">
        <v>159</v>
      </c>
      <c r="W46" s="1">
        <f t="shared" si="2"/>
        <v>451.31940000000003</v>
      </c>
      <c r="X46" s="49">
        <f t="shared" si="3"/>
        <v>2654.6806000000001</v>
      </c>
    </row>
    <row r="47" spans="1:24" s="2" customFormat="1" ht="20.25" x14ac:dyDescent="0.25">
      <c r="A47" s="12"/>
      <c r="B47" s="14"/>
      <c r="C47" s="12"/>
      <c r="D47" s="12"/>
      <c r="E47" s="12"/>
      <c r="F47" s="12" t="s">
        <v>17</v>
      </c>
      <c r="G47" s="42" t="s">
        <v>18</v>
      </c>
      <c r="H47" s="42" t="s">
        <v>18</v>
      </c>
      <c r="I47" s="40" t="s">
        <v>18</v>
      </c>
      <c r="J47" s="62">
        <f>SUM(J39:J46)</f>
        <v>132797056.40000001</v>
      </c>
      <c r="K47" s="44"/>
      <c r="L47" s="44"/>
      <c r="M47" s="44"/>
      <c r="N47" s="44"/>
      <c r="O47" s="44"/>
      <c r="P47" s="44"/>
      <c r="Q47" s="65"/>
      <c r="R47" s="65"/>
      <c r="S47" s="23"/>
      <c r="T47" s="41"/>
      <c r="U47" s="6" t="s">
        <v>159</v>
      </c>
      <c r="W47" s="1"/>
      <c r="X47" s="49"/>
    </row>
    <row r="48" spans="1:24" ht="168.75" x14ac:dyDescent="0.25">
      <c r="A48" s="8">
        <v>1</v>
      </c>
      <c r="B48" s="34" t="s">
        <v>57</v>
      </c>
      <c r="C48" s="10" t="s">
        <v>9</v>
      </c>
      <c r="D48" s="8" t="s">
        <v>10</v>
      </c>
      <c r="E48" s="8">
        <v>611</v>
      </c>
      <c r="F48" s="11" t="s">
        <v>109</v>
      </c>
      <c r="G48" s="22">
        <v>422684.32999999996</v>
      </c>
      <c r="H48" s="46" t="s">
        <v>70</v>
      </c>
      <c r="I48" s="23">
        <v>580</v>
      </c>
      <c r="J48" s="39">
        <f>G48*I48</f>
        <v>245156911.39999998</v>
      </c>
      <c r="K48" s="23">
        <v>39</v>
      </c>
      <c r="L48" s="23">
        <v>87</v>
      </c>
      <c r="M48" s="23">
        <v>145</v>
      </c>
      <c r="N48" s="23">
        <v>193</v>
      </c>
      <c r="O48" s="23">
        <v>245</v>
      </c>
      <c r="P48" s="23">
        <v>281</v>
      </c>
      <c r="Q48" s="64">
        <v>332</v>
      </c>
      <c r="R48" s="64">
        <v>371</v>
      </c>
      <c r="S48" s="23">
        <f>R48-O48</f>
        <v>126</v>
      </c>
      <c r="T48" s="41">
        <f>R48/I48</f>
        <v>0.6396551724137931</v>
      </c>
      <c r="U48" s="6" t="s">
        <v>159</v>
      </c>
      <c r="W48" s="1">
        <f t="shared" si="2"/>
        <v>434.82600000000002</v>
      </c>
      <c r="X48" s="49">
        <f t="shared" si="3"/>
        <v>-63.826000000000022</v>
      </c>
    </row>
    <row r="49" spans="1:24" ht="112.5" x14ac:dyDescent="0.25">
      <c r="A49" s="8">
        <v>2</v>
      </c>
      <c r="B49" s="34" t="s">
        <v>57</v>
      </c>
      <c r="C49" s="10" t="s">
        <v>11</v>
      </c>
      <c r="D49" s="8" t="s">
        <v>13</v>
      </c>
      <c r="E49" s="8">
        <v>611</v>
      </c>
      <c r="F49" s="11" t="s">
        <v>144</v>
      </c>
      <c r="G49" s="22">
        <v>3135.9</v>
      </c>
      <c r="H49" s="9" t="s">
        <v>145</v>
      </c>
      <c r="I49" s="23">
        <v>24537</v>
      </c>
      <c r="J49" s="39">
        <f>G49*I49</f>
        <v>76945578.299999997</v>
      </c>
      <c r="K49" s="23">
        <v>1597</v>
      </c>
      <c r="L49" s="23">
        <v>3576</v>
      </c>
      <c r="M49" s="23">
        <v>5672</v>
      </c>
      <c r="N49" s="23">
        <v>7749</v>
      </c>
      <c r="O49" s="63">
        <v>9647</v>
      </c>
      <c r="P49" s="63">
        <v>11638</v>
      </c>
      <c r="Q49" s="64">
        <v>13711</v>
      </c>
      <c r="R49" s="64">
        <v>15976</v>
      </c>
      <c r="S49" s="23">
        <f>R49-O49</f>
        <v>6329</v>
      </c>
      <c r="T49" s="41">
        <f>R49/I49</f>
        <v>0.65109834128051514</v>
      </c>
      <c r="U49" s="6" t="s">
        <v>159</v>
      </c>
      <c r="W49" s="1">
        <f t="shared" si="2"/>
        <v>18395.388900000002</v>
      </c>
      <c r="X49" s="49">
        <f t="shared" si="3"/>
        <v>-2419.3889000000017</v>
      </c>
    </row>
    <row r="50" spans="1:24" ht="168.75" x14ac:dyDescent="0.25">
      <c r="A50" s="8">
        <v>3</v>
      </c>
      <c r="B50" s="34" t="s">
        <v>57</v>
      </c>
      <c r="C50" s="10" t="s">
        <v>11</v>
      </c>
      <c r="D50" s="8" t="s">
        <v>13</v>
      </c>
      <c r="E50" s="8">
        <v>611</v>
      </c>
      <c r="F50" s="11" t="s">
        <v>101</v>
      </c>
      <c r="G50" s="22">
        <v>524.75</v>
      </c>
      <c r="H50" s="46" t="s">
        <v>71</v>
      </c>
      <c r="I50" s="23">
        <v>0</v>
      </c>
      <c r="J50" s="39">
        <f>G50*I50</f>
        <v>0</v>
      </c>
      <c r="K50" s="23"/>
      <c r="L50" s="23">
        <v>0</v>
      </c>
      <c r="M50" s="23">
        <v>0</v>
      </c>
      <c r="N50" s="23">
        <v>0</v>
      </c>
      <c r="O50" s="23">
        <v>0</v>
      </c>
      <c r="P50" s="23">
        <v>0</v>
      </c>
      <c r="Q50" s="64">
        <v>0</v>
      </c>
      <c r="R50" s="64">
        <v>0</v>
      </c>
      <c r="S50" s="23">
        <f>R50-O50</f>
        <v>0</v>
      </c>
      <c r="T50" s="41">
        <v>0</v>
      </c>
      <c r="U50" s="6" t="s">
        <v>159</v>
      </c>
      <c r="W50" s="1">
        <f t="shared" si="2"/>
        <v>0</v>
      </c>
      <c r="X50" s="49">
        <f t="shared" si="3"/>
        <v>0</v>
      </c>
    </row>
    <row r="51" spans="1:24" ht="150" x14ac:dyDescent="0.25">
      <c r="A51" s="8">
        <v>4</v>
      </c>
      <c r="B51" s="34" t="s">
        <v>57</v>
      </c>
      <c r="C51" s="10" t="s">
        <v>11</v>
      </c>
      <c r="D51" s="8" t="s">
        <v>13</v>
      </c>
      <c r="E51" s="8">
        <v>611</v>
      </c>
      <c r="F51" s="11" t="s">
        <v>146</v>
      </c>
      <c r="G51" s="22">
        <v>3666.34</v>
      </c>
      <c r="H51" s="46" t="s">
        <v>71</v>
      </c>
      <c r="I51" s="23">
        <v>12000</v>
      </c>
      <c r="J51" s="39">
        <f>G51*I51</f>
        <v>43996080</v>
      </c>
      <c r="K51" s="23">
        <v>920</v>
      </c>
      <c r="L51" s="23">
        <v>1889</v>
      </c>
      <c r="M51" s="23">
        <v>3149</v>
      </c>
      <c r="N51" s="23">
        <v>4220</v>
      </c>
      <c r="O51" s="23">
        <v>5176</v>
      </c>
      <c r="P51" s="23">
        <v>6336</v>
      </c>
      <c r="Q51" s="64">
        <v>7336</v>
      </c>
      <c r="R51" s="64">
        <v>8310</v>
      </c>
      <c r="S51" s="23">
        <f>R51-O51</f>
        <v>3134</v>
      </c>
      <c r="T51" s="41">
        <f>R51/I51</f>
        <v>0.6925</v>
      </c>
      <c r="U51" s="6" t="s">
        <v>159</v>
      </c>
      <c r="W51" s="1">
        <f t="shared" si="2"/>
        <v>8996.4</v>
      </c>
      <c r="X51" s="49">
        <f t="shared" si="3"/>
        <v>-686.39999999999964</v>
      </c>
    </row>
    <row r="52" spans="1:24" ht="20.25" x14ac:dyDescent="0.25">
      <c r="A52" s="12"/>
      <c r="B52" s="14"/>
      <c r="C52" s="12"/>
      <c r="D52" s="12"/>
      <c r="E52" s="12"/>
      <c r="F52" s="12" t="s">
        <v>17</v>
      </c>
      <c r="G52" s="42" t="s">
        <v>18</v>
      </c>
      <c r="H52" s="42" t="s">
        <v>18</v>
      </c>
      <c r="I52" s="23" t="s">
        <v>18</v>
      </c>
      <c r="J52" s="60">
        <f>SUM(J48:J51)</f>
        <v>366098569.69999999</v>
      </c>
      <c r="K52" s="23"/>
      <c r="L52" s="23"/>
      <c r="M52" s="23"/>
      <c r="N52" s="23"/>
      <c r="O52" s="23"/>
      <c r="P52" s="23"/>
      <c r="Q52" s="64"/>
      <c r="R52" s="64"/>
      <c r="S52" s="23"/>
      <c r="T52" s="41"/>
      <c r="U52" s="6" t="s">
        <v>159</v>
      </c>
      <c r="X52" s="49"/>
    </row>
    <row r="53" spans="1:24" ht="131.25" x14ac:dyDescent="0.25">
      <c r="A53" s="8">
        <v>1</v>
      </c>
      <c r="B53" s="32" t="s">
        <v>58</v>
      </c>
      <c r="C53" s="10" t="s">
        <v>9</v>
      </c>
      <c r="D53" s="8" t="s">
        <v>10</v>
      </c>
      <c r="E53" s="8">
        <v>611</v>
      </c>
      <c r="F53" s="11" t="s">
        <v>110</v>
      </c>
      <c r="G53" s="22">
        <v>189431.58000000002</v>
      </c>
      <c r="H53" s="9" t="s">
        <v>70</v>
      </c>
      <c r="I53" s="53">
        <v>1800</v>
      </c>
      <c r="J53" s="39">
        <f t="shared" ref="J53:J59" si="14">G53*I53</f>
        <v>340976844</v>
      </c>
      <c r="K53" s="23">
        <v>146</v>
      </c>
      <c r="L53" s="23">
        <v>310</v>
      </c>
      <c r="M53" s="23">
        <v>480</v>
      </c>
      <c r="N53" s="23">
        <v>643</v>
      </c>
      <c r="O53" s="23">
        <v>803</v>
      </c>
      <c r="P53" s="23">
        <v>983</v>
      </c>
      <c r="Q53" s="64">
        <v>1120</v>
      </c>
      <c r="R53" s="64">
        <v>1270</v>
      </c>
      <c r="S53" s="23">
        <f t="shared" ref="S53:S59" si="15">R53-O53</f>
        <v>467</v>
      </c>
      <c r="T53" s="41">
        <f t="shared" ref="T53:T59" si="16">R53/I53</f>
        <v>0.7055555555555556</v>
      </c>
      <c r="U53" s="6" t="s">
        <v>159</v>
      </c>
      <c r="W53" s="1">
        <f t="shared" si="2"/>
        <v>1349.46</v>
      </c>
      <c r="X53" s="49">
        <f t="shared" si="3"/>
        <v>-79.460000000000036</v>
      </c>
    </row>
    <row r="54" spans="1:24" ht="150" x14ac:dyDescent="0.25">
      <c r="A54" s="8">
        <v>2</v>
      </c>
      <c r="B54" s="32" t="s">
        <v>58</v>
      </c>
      <c r="C54" s="10" t="s">
        <v>9</v>
      </c>
      <c r="D54" s="8" t="s">
        <v>10</v>
      </c>
      <c r="E54" s="8">
        <v>611</v>
      </c>
      <c r="F54" s="11" t="s">
        <v>111</v>
      </c>
      <c r="G54" s="22">
        <v>118319.69999999998</v>
      </c>
      <c r="H54" s="9" t="s">
        <v>70</v>
      </c>
      <c r="I54" s="53">
        <v>1470</v>
      </c>
      <c r="J54" s="39">
        <f t="shared" si="14"/>
        <v>173929958.99999997</v>
      </c>
      <c r="K54" s="23">
        <v>89</v>
      </c>
      <c r="L54" s="23">
        <v>198</v>
      </c>
      <c r="M54" s="23">
        <v>304</v>
      </c>
      <c r="N54" s="23">
        <v>398</v>
      </c>
      <c r="O54" s="23">
        <v>495</v>
      </c>
      <c r="P54" s="23">
        <v>586</v>
      </c>
      <c r="Q54" s="64">
        <v>677</v>
      </c>
      <c r="R54" s="64">
        <v>746</v>
      </c>
      <c r="S54" s="23">
        <f t="shared" si="15"/>
        <v>251</v>
      </c>
      <c r="T54" s="41">
        <f t="shared" si="16"/>
        <v>0.50748299319727896</v>
      </c>
      <c r="U54" s="6" t="s">
        <v>159</v>
      </c>
      <c r="W54" s="1">
        <f t="shared" si="2"/>
        <v>1102.059</v>
      </c>
      <c r="X54" s="49">
        <f t="shared" si="3"/>
        <v>-356.05899999999997</v>
      </c>
    </row>
    <row r="55" spans="1:24" ht="93.75" x14ac:dyDescent="0.25">
      <c r="A55" s="8">
        <v>3</v>
      </c>
      <c r="B55" s="32" t="s">
        <v>58</v>
      </c>
      <c r="C55" s="10" t="s">
        <v>11</v>
      </c>
      <c r="D55" s="8" t="s">
        <v>13</v>
      </c>
      <c r="E55" s="8">
        <v>611</v>
      </c>
      <c r="F55" s="11" t="s">
        <v>112</v>
      </c>
      <c r="G55" s="22">
        <v>1001.17</v>
      </c>
      <c r="H55" s="9" t="s">
        <v>71</v>
      </c>
      <c r="I55" s="53">
        <v>30000</v>
      </c>
      <c r="J55" s="39">
        <f t="shared" si="14"/>
        <v>30035100</v>
      </c>
      <c r="K55" s="23">
        <v>2475</v>
      </c>
      <c r="L55" s="23">
        <v>5540</v>
      </c>
      <c r="M55" s="23">
        <v>7932</v>
      </c>
      <c r="N55" s="23">
        <v>10171</v>
      </c>
      <c r="O55" s="23">
        <v>12608</v>
      </c>
      <c r="P55" s="23">
        <v>14500</v>
      </c>
      <c r="Q55" s="64">
        <v>17561</v>
      </c>
      <c r="R55" s="64">
        <v>19599</v>
      </c>
      <c r="S55" s="23">
        <f t="shared" si="15"/>
        <v>6991</v>
      </c>
      <c r="T55" s="41">
        <f t="shared" si="16"/>
        <v>0.65329999999999999</v>
      </c>
      <c r="U55" s="6" t="s">
        <v>159</v>
      </c>
      <c r="W55" s="1">
        <f t="shared" si="2"/>
        <v>22491</v>
      </c>
      <c r="X55" s="49">
        <f t="shared" si="3"/>
        <v>-2892</v>
      </c>
    </row>
    <row r="56" spans="1:24" ht="93.75" x14ac:dyDescent="0.25">
      <c r="A56" s="8">
        <v>4</v>
      </c>
      <c r="B56" s="32" t="s">
        <v>58</v>
      </c>
      <c r="C56" s="10" t="s">
        <v>11</v>
      </c>
      <c r="D56" s="8" t="s">
        <v>13</v>
      </c>
      <c r="E56" s="8">
        <v>611</v>
      </c>
      <c r="F56" s="11" t="s">
        <v>113</v>
      </c>
      <c r="G56" s="22">
        <v>890.18000000000006</v>
      </c>
      <c r="H56" s="9" t="s">
        <v>71</v>
      </c>
      <c r="I56" s="53">
        <v>75600</v>
      </c>
      <c r="J56" s="39">
        <f t="shared" si="14"/>
        <v>67297608</v>
      </c>
      <c r="K56" s="23">
        <v>5750</v>
      </c>
      <c r="L56" s="23">
        <v>12588</v>
      </c>
      <c r="M56" s="23">
        <v>19171</v>
      </c>
      <c r="N56" s="23">
        <v>25627</v>
      </c>
      <c r="O56" s="23">
        <v>32731</v>
      </c>
      <c r="P56" s="23">
        <v>40070</v>
      </c>
      <c r="Q56" s="64">
        <v>46920</v>
      </c>
      <c r="R56" s="64">
        <v>52745</v>
      </c>
      <c r="S56" s="23">
        <f t="shared" si="15"/>
        <v>20014</v>
      </c>
      <c r="T56" s="41">
        <f t="shared" si="16"/>
        <v>0.69768518518518519</v>
      </c>
      <c r="U56" s="6" t="s">
        <v>159</v>
      </c>
      <c r="W56" s="1">
        <f t="shared" si="2"/>
        <v>56677.32</v>
      </c>
      <c r="X56" s="49">
        <f t="shared" si="3"/>
        <v>-3932.3199999999997</v>
      </c>
    </row>
    <row r="57" spans="1:24" ht="93.75" x14ac:dyDescent="0.25">
      <c r="A57" s="8">
        <v>5</v>
      </c>
      <c r="B57" s="32" t="s">
        <v>58</v>
      </c>
      <c r="C57" s="10" t="s">
        <v>14</v>
      </c>
      <c r="D57" s="8" t="s">
        <v>25</v>
      </c>
      <c r="E57" s="8">
        <v>611</v>
      </c>
      <c r="F57" s="11" t="s">
        <v>76</v>
      </c>
      <c r="G57" s="22">
        <v>1592.93</v>
      </c>
      <c r="H57" s="46" t="s">
        <v>77</v>
      </c>
      <c r="I57" s="53">
        <v>6300</v>
      </c>
      <c r="J57" s="39">
        <f t="shared" si="14"/>
        <v>10035459</v>
      </c>
      <c r="K57" s="23">
        <v>521</v>
      </c>
      <c r="L57" s="23">
        <v>1017</v>
      </c>
      <c r="M57" s="23">
        <v>1550</v>
      </c>
      <c r="N57" s="23">
        <v>2051</v>
      </c>
      <c r="O57" s="23">
        <v>2587</v>
      </c>
      <c r="P57" s="23">
        <v>3099</v>
      </c>
      <c r="Q57" s="64">
        <v>3638</v>
      </c>
      <c r="R57" s="64">
        <v>4173</v>
      </c>
      <c r="S57" s="23">
        <f t="shared" si="15"/>
        <v>1586</v>
      </c>
      <c r="T57" s="41">
        <f t="shared" si="16"/>
        <v>0.6623809523809524</v>
      </c>
      <c r="U57" s="6" t="s">
        <v>159</v>
      </c>
      <c r="W57" s="1">
        <f t="shared" si="2"/>
        <v>4723.1100000000006</v>
      </c>
      <c r="X57" s="49">
        <f t="shared" si="3"/>
        <v>-550.11000000000058</v>
      </c>
    </row>
    <row r="58" spans="1:24" ht="150" x14ac:dyDescent="0.25">
      <c r="A58" s="8">
        <v>6</v>
      </c>
      <c r="B58" s="32" t="s">
        <v>58</v>
      </c>
      <c r="C58" s="10" t="s">
        <v>14</v>
      </c>
      <c r="D58" s="8" t="s">
        <v>27</v>
      </c>
      <c r="E58" s="8">
        <v>611</v>
      </c>
      <c r="F58" s="11" t="s">
        <v>114</v>
      </c>
      <c r="G58" s="22">
        <v>4206.1899999999996</v>
      </c>
      <c r="H58" s="46" t="s">
        <v>75</v>
      </c>
      <c r="I58" s="53">
        <v>4500</v>
      </c>
      <c r="J58" s="39">
        <f t="shared" si="14"/>
        <v>18927855</v>
      </c>
      <c r="K58" s="23">
        <v>297</v>
      </c>
      <c r="L58" s="23">
        <v>683</v>
      </c>
      <c r="M58" s="23">
        <v>1168</v>
      </c>
      <c r="N58" s="23">
        <v>1611</v>
      </c>
      <c r="O58" s="23">
        <v>2031</v>
      </c>
      <c r="P58" s="23">
        <v>2470</v>
      </c>
      <c r="Q58" s="64">
        <v>2954</v>
      </c>
      <c r="R58" s="64">
        <v>3364</v>
      </c>
      <c r="S58" s="23">
        <f t="shared" si="15"/>
        <v>1333</v>
      </c>
      <c r="T58" s="41">
        <f t="shared" si="16"/>
        <v>0.74755555555555553</v>
      </c>
      <c r="U58" s="6" t="s">
        <v>159</v>
      </c>
      <c r="W58" s="1">
        <f t="shared" si="2"/>
        <v>3373.65</v>
      </c>
      <c r="X58" s="49">
        <f t="shared" si="3"/>
        <v>-9.6500000000000909</v>
      </c>
    </row>
    <row r="59" spans="1:24" ht="93.75" x14ac:dyDescent="0.25">
      <c r="A59" s="8">
        <v>7</v>
      </c>
      <c r="B59" s="32" t="s">
        <v>58</v>
      </c>
      <c r="C59" s="10" t="s">
        <v>14</v>
      </c>
      <c r="D59" s="8" t="s">
        <v>26</v>
      </c>
      <c r="E59" s="8">
        <v>611</v>
      </c>
      <c r="F59" s="11" t="s">
        <v>42</v>
      </c>
      <c r="G59" s="22">
        <v>19129.430000000004</v>
      </c>
      <c r="H59" s="46" t="s">
        <v>78</v>
      </c>
      <c r="I59" s="53">
        <v>2200</v>
      </c>
      <c r="J59" s="39">
        <f t="shared" si="14"/>
        <v>42084746.000000007</v>
      </c>
      <c r="K59" s="23">
        <v>138</v>
      </c>
      <c r="L59" s="23">
        <v>400</v>
      </c>
      <c r="M59" s="23">
        <v>582</v>
      </c>
      <c r="N59" s="23">
        <v>763</v>
      </c>
      <c r="O59" s="23">
        <v>917</v>
      </c>
      <c r="P59" s="23">
        <v>1092</v>
      </c>
      <c r="Q59" s="64">
        <v>1233</v>
      </c>
      <c r="R59" s="64">
        <v>1399</v>
      </c>
      <c r="S59" s="23">
        <f t="shared" si="15"/>
        <v>482</v>
      </c>
      <c r="T59" s="41">
        <f t="shared" si="16"/>
        <v>0.63590909090909087</v>
      </c>
      <c r="U59" s="6" t="s">
        <v>159</v>
      </c>
      <c r="W59" s="1">
        <f t="shared" si="2"/>
        <v>1649.3400000000001</v>
      </c>
      <c r="X59" s="49">
        <f t="shared" si="3"/>
        <v>-250.34000000000015</v>
      </c>
    </row>
    <row r="60" spans="1:24" s="2" customFormat="1" ht="20.25" x14ac:dyDescent="0.25">
      <c r="A60" s="12"/>
      <c r="B60" s="14"/>
      <c r="C60" s="12"/>
      <c r="D60" s="12"/>
      <c r="E60" s="12"/>
      <c r="F60" s="12" t="s">
        <v>17</v>
      </c>
      <c r="G60" s="42" t="s">
        <v>18</v>
      </c>
      <c r="H60" s="42" t="s">
        <v>18</v>
      </c>
      <c r="I60" s="40" t="s">
        <v>18</v>
      </c>
      <c r="J60" s="60">
        <f>SUM(J53:J59)</f>
        <v>683287571</v>
      </c>
      <c r="K60" s="44"/>
      <c r="L60" s="44"/>
      <c r="M60" s="44"/>
      <c r="N60" s="44"/>
      <c r="O60" s="44"/>
      <c r="P60" s="44"/>
      <c r="Q60" s="65"/>
      <c r="R60" s="65"/>
      <c r="S60" s="23"/>
      <c r="T60" s="41"/>
      <c r="U60" s="6" t="s">
        <v>159</v>
      </c>
      <c r="W60" s="1"/>
      <c r="X60" s="49"/>
    </row>
    <row r="61" spans="1:24" s="2" customFormat="1" ht="150" x14ac:dyDescent="0.25">
      <c r="A61" s="8">
        <v>1</v>
      </c>
      <c r="B61" s="29" t="s">
        <v>59</v>
      </c>
      <c r="C61" s="10" t="s">
        <v>9</v>
      </c>
      <c r="D61" s="8" t="s">
        <v>10</v>
      </c>
      <c r="E61" s="8">
        <v>611</v>
      </c>
      <c r="F61" s="11" t="s">
        <v>115</v>
      </c>
      <c r="G61" s="22">
        <v>94689.420000000013</v>
      </c>
      <c r="H61" s="46" t="s">
        <v>70</v>
      </c>
      <c r="I61" s="23">
        <v>70</v>
      </c>
      <c r="J61" s="39">
        <f t="shared" ref="J61:J68" si="17">G61*I61</f>
        <v>6628259.4000000013</v>
      </c>
      <c r="K61" s="23">
        <v>0</v>
      </c>
      <c r="L61" s="23">
        <v>7</v>
      </c>
      <c r="M61" s="23">
        <v>16</v>
      </c>
      <c r="N61" s="23">
        <v>28</v>
      </c>
      <c r="O61" s="23">
        <v>31</v>
      </c>
      <c r="P61" s="23">
        <v>37</v>
      </c>
      <c r="Q61" s="64">
        <v>42</v>
      </c>
      <c r="R61" s="64">
        <v>46</v>
      </c>
      <c r="S61" s="23">
        <f t="shared" ref="S61:S68" si="18">R61-O61</f>
        <v>15</v>
      </c>
      <c r="T61" s="41">
        <f>R61/I61</f>
        <v>0.65714285714285714</v>
      </c>
      <c r="U61" s="6" t="s">
        <v>159</v>
      </c>
      <c r="W61" s="1">
        <f t="shared" si="2"/>
        <v>52.478999999999999</v>
      </c>
      <c r="X61" s="49">
        <f t="shared" si="3"/>
        <v>-6.4789999999999992</v>
      </c>
    </row>
    <row r="62" spans="1:24" s="2" customFormat="1" ht="131.25" x14ac:dyDescent="0.25">
      <c r="A62" s="8">
        <v>2</v>
      </c>
      <c r="B62" s="29" t="s">
        <v>59</v>
      </c>
      <c r="C62" s="10" t="s">
        <v>11</v>
      </c>
      <c r="D62" s="8" t="s">
        <v>13</v>
      </c>
      <c r="E62" s="8">
        <v>611</v>
      </c>
      <c r="F62" s="11" t="s">
        <v>116</v>
      </c>
      <c r="G62" s="22">
        <v>1674.94</v>
      </c>
      <c r="H62" s="9" t="s">
        <v>79</v>
      </c>
      <c r="I62" s="23">
        <v>3100</v>
      </c>
      <c r="J62" s="39">
        <f t="shared" si="17"/>
        <v>5192314</v>
      </c>
      <c r="K62" s="23">
        <v>232</v>
      </c>
      <c r="L62" s="23">
        <v>520</v>
      </c>
      <c r="M62" s="23">
        <v>780</v>
      </c>
      <c r="N62" s="23">
        <v>1038</v>
      </c>
      <c r="O62" s="23">
        <v>1298</v>
      </c>
      <c r="P62" s="23">
        <v>1542</v>
      </c>
      <c r="Q62" s="64">
        <v>1801</v>
      </c>
      <c r="R62" s="64">
        <v>2055</v>
      </c>
      <c r="S62" s="23">
        <f t="shared" si="18"/>
        <v>757</v>
      </c>
      <c r="T62" s="41">
        <f>R62/I62</f>
        <v>0.66290322580645167</v>
      </c>
      <c r="U62" s="6" t="s">
        <v>159</v>
      </c>
      <c r="W62" s="1">
        <f t="shared" si="2"/>
        <v>2324.0700000000002</v>
      </c>
      <c r="X62" s="49">
        <f t="shared" si="3"/>
        <v>-269.07000000000016</v>
      </c>
    </row>
    <row r="63" spans="1:24" s="2" customFormat="1" ht="131.25" x14ac:dyDescent="0.25">
      <c r="A63" s="8">
        <v>3</v>
      </c>
      <c r="B63" s="29" t="s">
        <v>59</v>
      </c>
      <c r="C63" s="10" t="s">
        <v>11</v>
      </c>
      <c r="D63" s="8" t="s">
        <v>13</v>
      </c>
      <c r="E63" s="8">
        <v>611</v>
      </c>
      <c r="F63" s="11" t="s">
        <v>116</v>
      </c>
      <c r="G63" s="22">
        <v>905.84999999999991</v>
      </c>
      <c r="H63" s="46" t="s">
        <v>71</v>
      </c>
      <c r="I63" s="23">
        <v>3650</v>
      </c>
      <c r="J63" s="39">
        <f t="shared" si="17"/>
        <v>3306352.4999999995</v>
      </c>
      <c r="K63" s="23">
        <v>292</v>
      </c>
      <c r="L63" s="23">
        <v>603</v>
      </c>
      <c r="M63" s="23">
        <v>1016</v>
      </c>
      <c r="N63" s="23">
        <v>1287</v>
      </c>
      <c r="O63" s="23">
        <v>1449</v>
      </c>
      <c r="P63" s="23">
        <v>1756</v>
      </c>
      <c r="Q63" s="64">
        <v>2143</v>
      </c>
      <c r="R63" s="64">
        <v>2472</v>
      </c>
      <c r="S63" s="23">
        <f t="shared" si="18"/>
        <v>1023</v>
      </c>
      <c r="T63" s="41">
        <f>R63/I63</f>
        <v>0.67726027397260269</v>
      </c>
      <c r="U63" s="6" t="s">
        <v>159</v>
      </c>
      <c r="W63" s="1">
        <f t="shared" si="2"/>
        <v>2736.4050000000002</v>
      </c>
      <c r="X63" s="49">
        <f t="shared" si="3"/>
        <v>-264.4050000000002</v>
      </c>
    </row>
    <row r="64" spans="1:24" s="2" customFormat="1" ht="168.75" x14ac:dyDescent="0.25">
      <c r="A64" s="8">
        <v>4</v>
      </c>
      <c r="B64" s="29" t="s">
        <v>59</v>
      </c>
      <c r="C64" s="10" t="s">
        <v>11</v>
      </c>
      <c r="D64" s="8" t="s">
        <v>13</v>
      </c>
      <c r="E64" s="8">
        <v>611</v>
      </c>
      <c r="F64" s="11" t="s">
        <v>101</v>
      </c>
      <c r="G64" s="22">
        <v>524.75</v>
      </c>
      <c r="H64" s="46" t="s">
        <v>71</v>
      </c>
      <c r="I64" s="23">
        <v>0</v>
      </c>
      <c r="J64" s="39">
        <f t="shared" si="17"/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64">
        <v>0</v>
      </c>
      <c r="R64" s="64">
        <v>0</v>
      </c>
      <c r="S64" s="23">
        <f t="shared" si="18"/>
        <v>0</v>
      </c>
      <c r="T64" s="41">
        <v>0</v>
      </c>
      <c r="U64" s="6" t="s">
        <v>159</v>
      </c>
      <c r="W64" s="1">
        <f t="shared" si="2"/>
        <v>0</v>
      </c>
      <c r="X64" s="49">
        <f t="shared" si="3"/>
        <v>0</v>
      </c>
    </row>
    <row r="65" spans="1:24" s="2" customFormat="1" ht="150" x14ac:dyDescent="0.25">
      <c r="A65" s="8">
        <v>5</v>
      </c>
      <c r="B65" s="29" t="s">
        <v>59</v>
      </c>
      <c r="C65" s="10" t="s">
        <v>14</v>
      </c>
      <c r="D65" s="8" t="s">
        <v>27</v>
      </c>
      <c r="E65" s="8">
        <v>611</v>
      </c>
      <c r="F65" s="11" t="s">
        <v>117</v>
      </c>
      <c r="G65" s="22">
        <v>167.74</v>
      </c>
      <c r="H65" s="46" t="s">
        <v>75</v>
      </c>
      <c r="I65" s="23">
        <v>2800</v>
      </c>
      <c r="J65" s="39">
        <f t="shared" si="17"/>
        <v>469672</v>
      </c>
      <c r="K65" s="23">
        <v>246</v>
      </c>
      <c r="L65" s="23">
        <v>487</v>
      </c>
      <c r="M65" s="23">
        <v>750</v>
      </c>
      <c r="N65" s="23">
        <v>969</v>
      </c>
      <c r="O65" s="23">
        <v>1211</v>
      </c>
      <c r="P65" s="23">
        <v>1449</v>
      </c>
      <c r="Q65" s="64">
        <v>1679</v>
      </c>
      <c r="R65" s="64">
        <v>1871</v>
      </c>
      <c r="S65" s="23">
        <f t="shared" si="18"/>
        <v>660</v>
      </c>
      <c r="T65" s="41">
        <f>R65/I65</f>
        <v>0.66821428571428576</v>
      </c>
      <c r="U65" s="6" t="s">
        <v>159</v>
      </c>
      <c r="W65" s="1">
        <f t="shared" si="2"/>
        <v>2099.1600000000003</v>
      </c>
      <c r="X65" s="49">
        <f t="shared" si="3"/>
        <v>-228.16000000000031</v>
      </c>
    </row>
    <row r="66" spans="1:24" s="2" customFormat="1" ht="150" x14ac:dyDescent="0.25">
      <c r="A66" s="8">
        <v>6</v>
      </c>
      <c r="B66" s="29" t="s">
        <v>59</v>
      </c>
      <c r="C66" s="10" t="s">
        <v>14</v>
      </c>
      <c r="D66" s="8" t="s">
        <v>27</v>
      </c>
      <c r="E66" s="8">
        <v>611</v>
      </c>
      <c r="F66" s="11" t="s">
        <v>118</v>
      </c>
      <c r="G66" s="22">
        <v>199.56</v>
      </c>
      <c r="H66" s="46" t="s">
        <v>75</v>
      </c>
      <c r="I66" s="23">
        <v>2800</v>
      </c>
      <c r="J66" s="39">
        <f t="shared" si="17"/>
        <v>558768</v>
      </c>
      <c r="K66" s="23">
        <v>246</v>
      </c>
      <c r="L66" s="23">
        <v>487</v>
      </c>
      <c r="M66" s="23">
        <v>750</v>
      </c>
      <c r="N66" s="23">
        <v>969</v>
      </c>
      <c r="O66" s="23">
        <v>1211</v>
      </c>
      <c r="P66" s="23">
        <v>1449</v>
      </c>
      <c r="Q66" s="64">
        <v>1679</v>
      </c>
      <c r="R66" s="64">
        <v>1871</v>
      </c>
      <c r="S66" s="23">
        <f t="shared" si="18"/>
        <v>660</v>
      </c>
      <c r="T66" s="41">
        <f>R66/I66</f>
        <v>0.66821428571428576</v>
      </c>
      <c r="U66" s="6" t="s">
        <v>159</v>
      </c>
      <c r="W66" s="1">
        <f t="shared" si="2"/>
        <v>2099.1600000000003</v>
      </c>
      <c r="X66" s="49">
        <f t="shared" si="3"/>
        <v>-228.16000000000031</v>
      </c>
    </row>
    <row r="67" spans="1:24" s="2" customFormat="1" ht="150" x14ac:dyDescent="0.25">
      <c r="A67" s="8">
        <v>7</v>
      </c>
      <c r="B67" s="29" t="s">
        <v>59</v>
      </c>
      <c r="C67" s="10" t="s">
        <v>14</v>
      </c>
      <c r="D67" s="8" t="s">
        <v>27</v>
      </c>
      <c r="E67" s="8">
        <v>611</v>
      </c>
      <c r="F67" s="11" t="s">
        <v>119</v>
      </c>
      <c r="G67" s="22">
        <v>200.07</v>
      </c>
      <c r="H67" s="46" t="s">
        <v>75</v>
      </c>
      <c r="I67" s="23">
        <v>2800</v>
      </c>
      <c r="J67" s="39">
        <f t="shared" si="17"/>
        <v>560196</v>
      </c>
      <c r="K67" s="23">
        <v>246</v>
      </c>
      <c r="L67" s="23">
        <v>487</v>
      </c>
      <c r="M67" s="23">
        <v>750</v>
      </c>
      <c r="N67" s="23">
        <v>969</v>
      </c>
      <c r="O67" s="23">
        <v>1211</v>
      </c>
      <c r="P67" s="23">
        <v>1449</v>
      </c>
      <c r="Q67" s="64">
        <v>1679</v>
      </c>
      <c r="R67" s="64">
        <v>1871</v>
      </c>
      <c r="S67" s="23">
        <f t="shared" si="18"/>
        <v>660</v>
      </c>
      <c r="T67" s="41">
        <f>R67/I67</f>
        <v>0.66821428571428576</v>
      </c>
      <c r="U67" s="6" t="s">
        <v>159</v>
      </c>
      <c r="W67" s="1">
        <f t="shared" si="2"/>
        <v>2099.1600000000003</v>
      </c>
      <c r="X67" s="49">
        <f t="shared" si="3"/>
        <v>-228.16000000000031</v>
      </c>
    </row>
    <row r="68" spans="1:24" s="2" customFormat="1" ht="150" x14ac:dyDescent="0.25">
      <c r="A68" s="8">
        <v>8</v>
      </c>
      <c r="B68" s="29" t="s">
        <v>59</v>
      </c>
      <c r="C68" s="10" t="s">
        <v>14</v>
      </c>
      <c r="D68" s="8" t="s">
        <v>27</v>
      </c>
      <c r="E68" s="8">
        <v>611</v>
      </c>
      <c r="F68" s="11" t="s">
        <v>120</v>
      </c>
      <c r="G68" s="22">
        <v>407.09000000000003</v>
      </c>
      <c r="H68" s="46" t="s">
        <v>75</v>
      </c>
      <c r="I68" s="23">
        <v>2700</v>
      </c>
      <c r="J68" s="39">
        <f t="shared" si="17"/>
        <v>1099143</v>
      </c>
      <c r="K68" s="23">
        <v>0</v>
      </c>
      <c r="L68" s="23">
        <v>316</v>
      </c>
      <c r="M68" s="23">
        <v>641</v>
      </c>
      <c r="N68" s="23">
        <v>891</v>
      </c>
      <c r="O68" s="23">
        <v>1016</v>
      </c>
      <c r="P68" s="23">
        <v>1254</v>
      </c>
      <c r="Q68" s="64">
        <v>1465</v>
      </c>
      <c r="R68" s="64">
        <v>1658</v>
      </c>
      <c r="S68" s="23">
        <f t="shared" si="18"/>
        <v>642</v>
      </c>
      <c r="T68" s="41">
        <f>R68/I68</f>
        <v>0.61407407407407411</v>
      </c>
      <c r="U68" s="6" t="s">
        <v>159</v>
      </c>
      <c r="W68" s="1">
        <f t="shared" si="2"/>
        <v>2024.19</v>
      </c>
      <c r="X68" s="49">
        <f t="shared" si="3"/>
        <v>-366.19000000000005</v>
      </c>
    </row>
    <row r="69" spans="1:24" s="2" customFormat="1" ht="20.25" x14ac:dyDescent="0.25">
      <c r="A69" s="12"/>
      <c r="B69" s="14"/>
      <c r="C69" s="12"/>
      <c r="D69" s="12"/>
      <c r="E69" s="12"/>
      <c r="F69" s="12" t="s">
        <v>17</v>
      </c>
      <c r="G69" s="42" t="s">
        <v>18</v>
      </c>
      <c r="H69" s="42" t="s">
        <v>18</v>
      </c>
      <c r="I69" s="23" t="s">
        <v>18</v>
      </c>
      <c r="J69" s="60">
        <f>SUM(J61:J68)</f>
        <v>17814704.900000002</v>
      </c>
      <c r="K69" s="23"/>
      <c r="L69" s="23"/>
      <c r="M69" s="23"/>
      <c r="N69" s="23"/>
      <c r="O69" s="23"/>
      <c r="P69" s="23"/>
      <c r="Q69" s="64"/>
      <c r="R69" s="64"/>
      <c r="S69" s="23"/>
      <c r="T69" s="41"/>
      <c r="U69" s="6" t="s">
        <v>159</v>
      </c>
      <c r="W69" s="1"/>
      <c r="X69" s="49"/>
    </row>
    <row r="70" spans="1:24" ht="168.75" x14ac:dyDescent="0.25">
      <c r="A70" s="8">
        <v>1</v>
      </c>
      <c r="B70" s="33" t="s">
        <v>60</v>
      </c>
      <c r="C70" s="10" t="s">
        <v>9</v>
      </c>
      <c r="D70" s="8" t="s">
        <v>10</v>
      </c>
      <c r="E70" s="8">
        <v>611</v>
      </c>
      <c r="F70" s="11" t="s">
        <v>121</v>
      </c>
      <c r="G70" s="22">
        <v>164146.9</v>
      </c>
      <c r="H70" s="46" t="s">
        <v>70</v>
      </c>
      <c r="I70" s="23">
        <v>290</v>
      </c>
      <c r="J70" s="39">
        <f t="shared" ref="J70:J80" si="19">G70*I70</f>
        <v>47602601</v>
      </c>
      <c r="K70" s="23">
        <v>17</v>
      </c>
      <c r="L70" s="23">
        <v>22</v>
      </c>
      <c r="M70" s="23">
        <v>41</v>
      </c>
      <c r="N70" s="23">
        <v>66</v>
      </c>
      <c r="O70" s="23">
        <v>91</v>
      </c>
      <c r="P70" s="23">
        <v>108</v>
      </c>
      <c r="Q70" s="64">
        <v>137</v>
      </c>
      <c r="R70" s="64">
        <v>159</v>
      </c>
      <c r="S70" s="23">
        <f t="shared" ref="S70:S80" si="20">R70-O70</f>
        <v>68</v>
      </c>
      <c r="T70" s="41">
        <f>R70/I70</f>
        <v>0.5482758620689655</v>
      </c>
      <c r="U70" s="6" t="s">
        <v>159</v>
      </c>
      <c r="W70" s="1">
        <f t="shared" si="2"/>
        <v>217.41300000000001</v>
      </c>
      <c r="X70" s="49">
        <f t="shared" si="3"/>
        <v>-58.413000000000011</v>
      </c>
    </row>
    <row r="71" spans="1:24" ht="112.5" x14ac:dyDescent="0.25">
      <c r="A71" s="8">
        <v>2</v>
      </c>
      <c r="B71" s="33" t="s">
        <v>60</v>
      </c>
      <c r="C71" s="10" t="s">
        <v>9</v>
      </c>
      <c r="D71" s="8" t="s">
        <v>10</v>
      </c>
      <c r="E71" s="8">
        <v>611</v>
      </c>
      <c r="F71" s="11" t="s">
        <v>97</v>
      </c>
      <c r="G71" s="22">
        <v>51056.160000000003</v>
      </c>
      <c r="H71" s="47" t="s">
        <v>70</v>
      </c>
      <c r="I71" s="23">
        <v>200</v>
      </c>
      <c r="J71" s="39">
        <f t="shared" si="19"/>
        <v>10211232</v>
      </c>
      <c r="K71" s="23">
        <v>4</v>
      </c>
      <c r="L71" s="23">
        <v>8</v>
      </c>
      <c r="M71" s="23">
        <v>19</v>
      </c>
      <c r="N71" s="23">
        <v>45</v>
      </c>
      <c r="O71" s="63">
        <v>45</v>
      </c>
      <c r="P71" s="63">
        <v>50</v>
      </c>
      <c r="Q71" s="64">
        <v>56</v>
      </c>
      <c r="R71" s="64">
        <v>59</v>
      </c>
      <c r="S71" s="23">
        <f t="shared" si="20"/>
        <v>14</v>
      </c>
      <c r="T71" s="41">
        <f>R71/I71</f>
        <v>0.29499999999999998</v>
      </c>
      <c r="U71" s="6" t="s">
        <v>159</v>
      </c>
      <c r="W71" s="1">
        <f t="shared" si="2"/>
        <v>149.94</v>
      </c>
      <c r="X71" s="49">
        <f t="shared" si="3"/>
        <v>-90.94</v>
      </c>
    </row>
    <row r="72" spans="1:24" ht="131.25" x14ac:dyDescent="0.25">
      <c r="A72" s="8">
        <v>3</v>
      </c>
      <c r="B72" s="33" t="s">
        <v>60</v>
      </c>
      <c r="C72" s="10" t="s">
        <v>11</v>
      </c>
      <c r="D72" s="8" t="s">
        <v>13</v>
      </c>
      <c r="E72" s="8">
        <v>611</v>
      </c>
      <c r="F72" s="11" t="s">
        <v>122</v>
      </c>
      <c r="G72" s="22">
        <v>1800.76</v>
      </c>
      <c r="H72" s="9" t="s">
        <v>71</v>
      </c>
      <c r="I72" s="23">
        <v>25000</v>
      </c>
      <c r="J72" s="39">
        <f t="shared" si="19"/>
        <v>45019000</v>
      </c>
      <c r="K72" s="23">
        <v>1379</v>
      </c>
      <c r="L72" s="23">
        <v>3199</v>
      </c>
      <c r="M72" s="23">
        <v>5468</v>
      </c>
      <c r="N72" s="23">
        <v>7494</v>
      </c>
      <c r="O72" s="23">
        <v>9176</v>
      </c>
      <c r="P72" s="23">
        <v>10926</v>
      </c>
      <c r="Q72" s="64">
        <v>12670</v>
      </c>
      <c r="R72" s="64">
        <v>14287</v>
      </c>
      <c r="S72" s="23">
        <f t="shared" si="20"/>
        <v>5111</v>
      </c>
      <c r="T72" s="41">
        <f>R72/I72</f>
        <v>0.57147999999999999</v>
      </c>
      <c r="U72" s="6" t="s">
        <v>159</v>
      </c>
      <c r="W72" s="1">
        <f t="shared" si="2"/>
        <v>18742.5</v>
      </c>
      <c r="X72" s="49">
        <f t="shared" si="3"/>
        <v>-4455.5</v>
      </c>
    </row>
    <row r="73" spans="1:24" ht="168.75" x14ac:dyDescent="0.25">
      <c r="A73" s="8">
        <v>4</v>
      </c>
      <c r="B73" s="33" t="s">
        <v>60</v>
      </c>
      <c r="C73" s="10" t="s">
        <v>11</v>
      </c>
      <c r="D73" s="8" t="s">
        <v>13</v>
      </c>
      <c r="E73" s="8">
        <v>611</v>
      </c>
      <c r="F73" s="11" t="s">
        <v>101</v>
      </c>
      <c r="G73" s="22">
        <v>524.75</v>
      </c>
      <c r="H73" s="46" t="s">
        <v>71</v>
      </c>
      <c r="I73" s="23">
        <v>0</v>
      </c>
      <c r="J73" s="39">
        <f t="shared" si="19"/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64">
        <v>0</v>
      </c>
      <c r="R73" s="64">
        <v>0</v>
      </c>
      <c r="S73" s="23">
        <f t="shared" si="20"/>
        <v>0</v>
      </c>
      <c r="T73" s="41">
        <v>0</v>
      </c>
      <c r="U73" s="6" t="s">
        <v>159</v>
      </c>
      <c r="W73" s="1">
        <f t="shared" si="2"/>
        <v>0</v>
      </c>
      <c r="X73" s="49">
        <f t="shared" si="3"/>
        <v>0</v>
      </c>
    </row>
    <row r="74" spans="1:24" ht="168.75" x14ac:dyDescent="0.25">
      <c r="A74" s="8">
        <v>5</v>
      </c>
      <c r="B74" s="33" t="s">
        <v>60</v>
      </c>
      <c r="C74" s="10" t="s">
        <v>22</v>
      </c>
      <c r="D74" s="8" t="s">
        <v>28</v>
      </c>
      <c r="E74" s="8">
        <v>611</v>
      </c>
      <c r="F74" s="11" t="s">
        <v>123</v>
      </c>
      <c r="G74" s="22">
        <v>37387.08</v>
      </c>
      <c r="H74" s="46" t="s">
        <v>74</v>
      </c>
      <c r="I74" s="23">
        <v>80</v>
      </c>
      <c r="J74" s="39">
        <f t="shared" si="19"/>
        <v>2990966.4000000004</v>
      </c>
      <c r="K74" s="23">
        <v>7</v>
      </c>
      <c r="L74" s="23">
        <v>19</v>
      </c>
      <c r="M74" s="23">
        <v>25</v>
      </c>
      <c r="N74" s="23">
        <v>28</v>
      </c>
      <c r="O74" s="23">
        <v>36</v>
      </c>
      <c r="P74" s="23">
        <v>46</v>
      </c>
      <c r="Q74" s="64">
        <v>51</v>
      </c>
      <c r="R74" s="64">
        <v>57</v>
      </c>
      <c r="S74" s="23">
        <f t="shared" si="20"/>
        <v>21</v>
      </c>
      <c r="T74" s="41">
        <f t="shared" ref="T74:T80" si="21">R74/I74</f>
        <v>0.71250000000000002</v>
      </c>
      <c r="U74" s="6" t="s">
        <v>159</v>
      </c>
      <c r="W74" s="1">
        <f t="shared" ref="W74:W111" si="22">I74*74.97%</f>
        <v>59.975999999999999</v>
      </c>
      <c r="X74" s="49">
        <f t="shared" ref="X74:X111" si="23">R74-W74</f>
        <v>-2.9759999999999991</v>
      </c>
    </row>
    <row r="75" spans="1:24" ht="150" x14ac:dyDescent="0.25">
      <c r="A75" s="8">
        <v>6</v>
      </c>
      <c r="B75" s="33" t="s">
        <v>60</v>
      </c>
      <c r="C75" s="10" t="s">
        <v>14</v>
      </c>
      <c r="D75" s="8" t="s">
        <v>27</v>
      </c>
      <c r="E75" s="8">
        <v>611</v>
      </c>
      <c r="F75" s="11" t="s">
        <v>124</v>
      </c>
      <c r="G75" s="22">
        <v>684.81</v>
      </c>
      <c r="H75" s="46" t="s">
        <v>75</v>
      </c>
      <c r="I75" s="23">
        <v>8000</v>
      </c>
      <c r="J75" s="39">
        <f t="shared" si="19"/>
        <v>5478480</v>
      </c>
      <c r="K75" s="23">
        <v>640</v>
      </c>
      <c r="L75" s="23">
        <v>1228</v>
      </c>
      <c r="M75" s="23">
        <v>1898</v>
      </c>
      <c r="N75" s="23">
        <v>2710</v>
      </c>
      <c r="O75" s="23">
        <v>3448</v>
      </c>
      <c r="P75" s="23">
        <v>4026</v>
      </c>
      <c r="Q75" s="64">
        <v>4564</v>
      </c>
      <c r="R75" s="64">
        <v>5234</v>
      </c>
      <c r="S75" s="23">
        <f t="shared" si="20"/>
        <v>1786</v>
      </c>
      <c r="T75" s="41">
        <f t="shared" si="21"/>
        <v>0.65425</v>
      </c>
      <c r="U75" s="6" t="s">
        <v>159</v>
      </c>
      <c r="W75" s="1">
        <f t="shared" si="22"/>
        <v>5997.6</v>
      </c>
      <c r="X75" s="49">
        <f t="shared" si="23"/>
        <v>-763.60000000000036</v>
      </c>
    </row>
    <row r="76" spans="1:24" ht="150" x14ac:dyDescent="0.25">
      <c r="A76" s="8">
        <v>7</v>
      </c>
      <c r="B76" s="33" t="s">
        <v>60</v>
      </c>
      <c r="C76" s="10" t="s">
        <v>14</v>
      </c>
      <c r="D76" s="8" t="s">
        <v>27</v>
      </c>
      <c r="E76" s="8">
        <v>611</v>
      </c>
      <c r="F76" s="11" t="s">
        <v>125</v>
      </c>
      <c r="G76" s="22">
        <v>902.48</v>
      </c>
      <c r="H76" s="46" t="s">
        <v>75</v>
      </c>
      <c r="I76" s="23">
        <v>3600</v>
      </c>
      <c r="J76" s="39">
        <f t="shared" si="19"/>
        <v>3248928</v>
      </c>
      <c r="K76" s="23">
        <v>314</v>
      </c>
      <c r="L76" s="23">
        <v>599</v>
      </c>
      <c r="M76" s="23">
        <v>921</v>
      </c>
      <c r="N76" s="23">
        <v>1323</v>
      </c>
      <c r="O76" s="23">
        <v>1727</v>
      </c>
      <c r="P76" s="23">
        <v>2015</v>
      </c>
      <c r="Q76" s="64">
        <v>2281</v>
      </c>
      <c r="R76" s="64">
        <v>2608</v>
      </c>
      <c r="S76" s="23">
        <f t="shared" si="20"/>
        <v>881</v>
      </c>
      <c r="T76" s="41">
        <f t="shared" si="21"/>
        <v>0.72444444444444445</v>
      </c>
      <c r="U76" s="6" t="s">
        <v>159</v>
      </c>
      <c r="W76" s="1">
        <f t="shared" si="22"/>
        <v>2698.92</v>
      </c>
      <c r="X76" s="49">
        <f t="shared" si="23"/>
        <v>-90.920000000000073</v>
      </c>
    </row>
    <row r="77" spans="1:24" ht="150" x14ac:dyDescent="0.25">
      <c r="A77" s="8">
        <v>8</v>
      </c>
      <c r="B77" s="33" t="s">
        <v>60</v>
      </c>
      <c r="C77" s="10" t="s">
        <v>14</v>
      </c>
      <c r="D77" s="8" t="s">
        <v>27</v>
      </c>
      <c r="E77" s="8">
        <v>611</v>
      </c>
      <c r="F77" s="11" t="s">
        <v>126</v>
      </c>
      <c r="G77" s="22">
        <v>1688.2799999999997</v>
      </c>
      <c r="H77" s="46" t="s">
        <v>75</v>
      </c>
      <c r="I77" s="23">
        <v>5500</v>
      </c>
      <c r="J77" s="39">
        <f t="shared" si="19"/>
        <v>9285539.9999999981</v>
      </c>
      <c r="K77" s="23">
        <v>285</v>
      </c>
      <c r="L77" s="23">
        <v>770</v>
      </c>
      <c r="M77" s="23">
        <v>1221</v>
      </c>
      <c r="N77" s="23">
        <v>1926</v>
      </c>
      <c r="O77" s="23">
        <v>2336</v>
      </c>
      <c r="P77" s="23">
        <v>2794</v>
      </c>
      <c r="Q77" s="64">
        <v>3200</v>
      </c>
      <c r="R77" s="64">
        <v>3593</v>
      </c>
      <c r="S77" s="23">
        <f t="shared" si="20"/>
        <v>1257</v>
      </c>
      <c r="T77" s="41">
        <f t="shared" si="21"/>
        <v>0.65327272727272723</v>
      </c>
      <c r="U77" s="6" t="s">
        <v>159</v>
      </c>
      <c r="W77" s="1">
        <f t="shared" si="22"/>
        <v>4123.3500000000004</v>
      </c>
      <c r="X77" s="49">
        <f t="shared" si="23"/>
        <v>-530.35000000000036</v>
      </c>
    </row>
    <row r="78" spans="1:24" ht="150" x14ac:dyDescent="0.25">
      <c r="A78" s="8">
        <v>9</v>
      </c>
      <c r="B78" s="33" t="s">
        <v>60</v>
      </c>
      <c r="C78" s="10" t="s">
        <v>14</v>
      </c>
      <c r="D78" s="8" t="s">
        <v>27</v>
      </c>
      <c r="E78" s="8">
        <v>611</v>
      </c>
      <c r="F78" s="11" t="s">
        <v>127</v>
      </c>
      <c r="G78" s="22">
        <v>1535.47</v>
      </c>
      <c r="H78" s="46" t="s">
        <v>75</v>
      </c>
      <c r="I78" s="23">
        <v>600</v>
      </c>
      <c r="J78" s="39">
        <f t="shared" si="19"/>
        <v>921282</v>
      </c>
      <c r="K78" s="23">
        <v>34</v>
      </c>
      <c r="L78" s="23">
        <v>98</v>
      </c>
      <c r="M78" s="23">
        <v>133</v>
      </c>
      <c r="N78" s="23">
        <v>215</v>
      </c>
      <c r="O78" s="23">
        <v>255</v>
      </c>
      <c r="P78" s="23">
        <v>301</v>
      </c>
      <c r="Q78" s="64">
        <v>337</v>
      </c>
      <c r="R78" s="64">
        <v>368</v>
      </c>
      <c r="S78" s="23">
        <f t="shared" si="20"/>
        <v>113</v>
      </c>
      <c r="T78" s="41">
        <f t="shared" si="21"/>
        <v>0.61333333333333329</v>
      </c>
      <c r="U78" s="6" t="s">
        <v>159</v>
      </c>
      <c r="W78" s="1">
        <f t="shared" si="22"/>
        <v>449.82</v>
      </c>
      <c r="X78" s="49">
        <f t="shared" si="23"/>
        <v>-81.819999999999993</v>
      </c>
    </row>
    <row r="79" spans="1:24" ht="150" x14ac:dyDescent="0.25">
      <c r="A79" s="8">
        <v>10</v>
      </c>
      <c r="B79" s="33" t="s">
        <v>60</v>
      </c>
      <c r="C79" s="10" t="s">
        <v>14</v>
      </c>
      <c r="D79" s="8" t="s">
        <v>27</v>
      </c>
      <c r="E79" s="8">
        <v>611</v>
      </c>
      <c r="F79" s="11" t="s">
        <v>128</v>
      </c>
      <c r="G79" s="22">
        <v>1506.16</v>
      </c>
      <c r="H79" s="46" t="s">
        <v>75</v>
      </c>
      <c r="I79" s="23">
        <v>130</v>
      </c>
      <c r="J79" s="39">
        <f t="shared" si="19"/>
        <v>195800.80000000002</v>
      </c>
      <c r="K79" s="23">
        <v>9</v>
      </c>
      <c r="L79" s="23">
        <v>20</v>
      </c>
      <c r="M79" s="23">
        <v>34</v>
      </c>
      <c r="N79" s="23">
        <v>58</v>
      </c>
      <c r="O79" s="23">
        <v>71</v>
      </c>
      <c r="P79" s="23">
        <v>77</v>
      </c>
      <c r="Q79" s="64">
        <v>80</v>
      </c>
      <c r="R79" s="64">
        <v>86</v>
      </c>
      <c r="S79" s="23">
        <f t="shared" si="20"/>
        <v>15</v>
      </c>
      <c r="T79" s="41">
        <f t="shared" si="21"/>
        <v>0.66153846153846152</v>
      </c>
      <c r="U79" s="6" t="s">
        <v>159</v>
      </c>
      <c r="W79" s="1">
        <f t="shared" si="22"/>
        <v>97.460999999999999</v>
      </c>
      <c r="X79" s="49">
        <f t="shared" si="23"/>
        <v>-11.460999999999999</v>
      </c>
    </row>
    <row r="80" spans="1:24" ht="150" x14ac:dyDescent="0.25">
      <c r="A80" s="8">
        <v>11</v>
      </c>
      <c r="B80" s="33" t="s">
        <v>60</v>
      </c>
      <c r="C80" s="10" t="s">
        <v>14</v>
      </c>
      <c r="D80" s="8" t="s">
        <v>27</v>
      </c>
      <c r="E80" s="8">
        <v>611</v>
      </c>
      <c r="F80" s="11" t="s">
        <v>129</v>
      </c>
      <c r="G80" s="22">
        <v>2288.15</v>
      </c>
      <c r="H80" s="46" t="s">
        <v>75</v>
      </c>
      <c r="I80" s="23">
        <v>230</v>
      </c>
      <c r="J80" s="39">
        <f t="shared" si="19"/>
        <v>526274.5</v>
      </c>
      <c r="K80" s="23">
        <v>7</v>
      </c>
      <c r="L80" s="23">
        <v>10</v>
      </c>
      <c r="M80" s="23">
        <v>19</v>
      </c>
      <c r="N80" s="23">
        <v>38</v>
      </c>
      <c r="O80" s="23">
        <v>50</v>
      </c>
      <c r="P80" s="23">
        <v>71</v>
      </c>
      <c r="Q80" s="64">
        <v>86</v>
      </c>
      <c r="R80" s="64">
        <v>103</v>
      </c>
      <c r="S80" s="23">
        <f t="shared" si="20"/>
        <v>53</v>
      </c>
      <c r="T80" s="41">
        <f t="shared" si="21"/>
        <v>0.44782608695652176</v>
      </c>
      <c r="U80" s="6" t="s">
        <v>159</v>
      </c>
      <c r="W80" s="1">
        <f t="shared" si="22"/>
        <v>172.43100000000001</v>
      </c>
      <c r="X80" s="49">
        <f t="shared" si="23"/>
        <v>-69.431000000000012</v>
      </c>
    </row>
    <row r="81" spans="1:24" ht="20.25" x14ac:dyDescent="0.25">
      <c r="A81" s="15"/>
      <c r="B81" s="27"/>
      <c r="C81" s="16"/>
      <c r="D81" s="17"/>
      <c r="E81" s="17"/>
      <c r="F81" s="12" t="s">
        <v>17</v>
      </c>
      <c r="G81" s="42" t="s">
        <v>18</v>
      </c>
      <c r="H81" s="42" t="s">
        <v>18</v>
      </c>
      <c r="I81" s="40" t="s">
        <v>18</v>
      </c>
      <c r="J81" s="61">
        <f>SUM(J70:J80)</f>
        <v>125480104.7</v>
      </c>
      <c r="K81" s="23"/>
      <c r="L81" s="23"/>
      <c r="M81" s="23"/>
      <c r="N81" s="23"/>
      <c r="O81" s="23"/>
      <c r="P81" s="23"/>
      <c r="Q81" s="64"/>
      <c r="R81" s="64"/>
      <c r="S81" s="23"/>
      <c r="T81" s="41"/>
      <c r="U81" s="6" t="s">
        <v>159</v>
      </c>
      <c r="X81" s="49"/>
    </row>
    <row r="82" spans="1:24" ht="150" x14ac:dyDescent="0.25">
      <c r="A82" s="8">
        <v>1</v>
      </c>
      <c r="B82" s="32" t="s">
        <v>61</v>
      </c>
      <c r="C82" s="10" t="s">
        <v>11</v>
      </c>
      <c r="D82" s="8" t="s">
        <v>29</v>
      </c>
      <c r="E82" s="8">
        <v>611</v>
      </c>
      <c r="F82" s="11" t="s">
        <v>44</v>
      </c>
      <c r="G82" s="22">
        <v>25.17</v>
      </c>
      <c r="H82" s="48" t="s">
        <v>80</v>
      </c>
      <c r="I82" s="23">
        <v>150000</v>
      </c>
      <c r="J82" s="39">
        <f>G82*I82</f>
        <v>3775500.0000000005</v>
      </c>
      <c r="K82" s="45">
        <v>11024</v>
      </c>
      <c r="L82" s="45">
        <v>26740</v>
      </c>
      <c r="M82" s="45">
        <v>43008</v>
      </c>
      <c r="N82" s="45">
        <v>59566</v>
      </c>
      <c r="O82" s="45">
        <v>74397</v>
      </c>
      <c r="P82" s="45">
        <v>85240</v>
      </c>
      <c r="Q82" s="45">
        <v>98714</v>
      </c>
      <c r="R82" s="45">
        <v>115610</v>
      </c>
      <c r="S82" s="23">
        <f>R82-O82</f>
        <v>41213</v>
      </c>
      <c r="T82" s="41">
        <f>R82/I82</f>
        <v>0.77073333333333338</v>
      </c>
      <c r="U82" s="6" t="s">
        <v>159</v>
      </c>
      <c r="W82" s="1">
        <f t="shared" si="22"/>
        <v>112455</v>
      </c>
      <c r="X82" s="49">
        <f t="shared" si="23"/>
        <v>3155</v>
      </c>
    </row>
    <row r="83" spans="1:24" ht="150" x14ac:dyDescent="0.25">
      <c r="A83" s="8">
        <v>2</v>
      </c>
      <c r="B83" s="32" t="s">
        <v>61</v>
      </c>
      <c r="C83" s="10" t="s">
        <v>11</v>
      </c>
      <c r="D83" s="8" t="s">
        <v>29</v>
      </c>
      <c r="E83" s="8">
        <v>611</v>
      </c>
      <c r="F83" s="11" t="s">
        <v>44</v>
      </c>
      <c r="G83" s="22">
        <v>64.55</v>
      </c>
      <c r="H83" s="48" t="s">
        <v>80</v>
      </c>
      <c r="I83" s="23">
        <v>718472</v>
      </c>
      <c r="J83" s="39">
        <f>G83*I83</f>
        <v>46377367.600000001</v>
      </c>
      <c r="K83" s="45">
        <v>81008</v>
      </c>
      <c r="L83" s="45">
        <v>201484</v>
      </c>
      <c r="M83" s="45">
        <v>321686</v>
      </c>
      <c r="N83" s="45">
        <v>442579</v>
      </c>
      <c r="O83" s="45">
        <v>556091</v>
      </c>
      <c r="P83" s="45">
        <v>632949</v>
      </c>
      <c r="Q83" s="45">
        <v>725001</v>
      </c>
      <c r="R83" s="45">
        <v>850669</v>
      </c>
      <c r="S83" s="23">
        <f>R83-O83</f>
        <v>294578</v>
      </c>
      <c r="T83" s="41">
        <f>R83/I83</f>
        <v>1.1839974278747118</v>
      </c>
      <c r="U83" s="6" t="s">
        <v>159</v>
      </c>
      <c r="W83" s="1">
        <f t="shared" si="22"/>
        <v>538638.4584</v>
      </c>
      <c r="X83" s="49">
        <f t="shared" si="23"/>
        <v>312030.5416</v>
      </c>
    </row>
    <row r="84" spans="1:24" ht="20.25" x14ac:dyDescent="0.25">
      <c r="A84" s="8"/>
      <c r="B84" s="26"/>
      <c r="C84" s="8"/>
      <c r="D84" s="8"/>
      <c r="E84" s="8"/>
      <c r="F84" s="12" t="s">
        <v>17</v>
      </c>
      <c r="G84" s="42" t="s">
        <v>18</v>
      </c>
      <c r="H84" s="42" t="s">
        <v>18</v>
      </c>
      <c r="I84" s="40" t="s">
        <v>18</v>
      </c>
      <c r="J84" s="60">
        <f>SUM(J82:J83)</f>
        <v>50152867.600000001</v>
      </c>
      <c r="K84" s="23"/>
      <c r="L84" s="23"/>
      <c r="M84" s="23"/>
      <c r="N84" s="23"/>
      <c r="O84" s="23"/>
      <c r="P84" s="23"/>
      <c r="Q84" s="64"/>
      <c r="R84" s="64"/>
      <c r="S84" s="23"/>
      <c r="T84" s="41"/>
      <c r="U84" s="6" t="s">
        <v>159</v>
      </c>
      <c r="X84" s="49"/>
    </row>
    <row r="85" spans="1:24" ht="175.5" customHeight="1" x14ac:dyDescent="0.25">
      <c r="A85" s="8">
        <v>1</v>
      </c>
      <c r="B85" s="30" t="s">
        <v>62</v>
      </c>
      <c r="C85" s="10" t="s">
        <v>30</v>
      </c>
      <c r="D85" s="8" t="s">
        <v>31</v>
      </c>
      <c r="E85" s="8">
        <v>611</v>
      </c>
      <c r="F85" s="11" t="s">
        <v>130</v>
      </c>
      <c r="G85" s="22">
        <v>4685.5600000000004</v>
      </c>
      <c r="H85" s="46" t="s">
        <v>81</v>
      </c>
      <c r="I85" s="23">
        <v>5732</v>
      </c>
      <c r="J85" s="39">
        <f>G85*I85</f>
        <v>26857629.920000002</v>
      </c>
      <c r="K85" s="23">
        <v>325</v>
      </c>
      <c r="L85" s="23">
        <v>694</v>
      </c>
      <c r="M85" s="23">
        <v>1118</v>
      </c>
      <c r="N85" s="23">
        <v>1553</v>
      </c>
      <c r="O85" s="23">
        <v>2007</v>
      </c>
      <c r="P85" s="23">
        <v>2451</v>
      </c>
      <c r="Q85" s="64">
        <v>2728</v>
      </c>
      <c r="R85" s="64">
        <v>3018</v>
      </c>
      <c r="S85" s="23">
        <f>R85-O85</f>
        <v>1011</v>
      </c>
      <c r="T85" s="41">
        <f>R85/I85</f>
        <v>0.52651779483600836</v>
      </c>
      <c r="U85" s="6" t="s">
        <v>159</v>
      </c>
      <c r="W85" s="1">
        <f t="shared" si="22"/>
        <v>4297.2804000000006</v>
      </c>
      <c r="X85" s="49">
        <f t="shared" si="23"/>
        <v>-1279.2804000000006</v>
      </c>
    </row>
    <row r="86" spans="1:24" ht="225" x14ac:dyDescent="0.25">
      <c r="A86" s="8">
        <v>2</v>
      </c>
      <c r="B86" s="30" t="s">
        <v>62</v>
      </c>
      <c r="C86" s="10" t="s">
        <v>30</v>
      </c>
      <c r="D86" s="8" t="s">
        <v>31</v>
      </c>
      <c r="E86" s="8">
        <v>611</v>
      </c>
      <c r="F86" s="11" t="s">
        <v>131</v>
      </c>
      <c r="G86" s="22">
        <v>5078.57</v>
      </c>
      <c r="H86" s="46" t="s">
        <v>81</v>
      </c>
      <c r="I86" s="23">
        <v>9950</v>
      </c>
      <c r="J86" s="39">
        <f>G86*I86</f>
        <v>50531771.5</v>
      </c>
      <c r="K86" s="23">
        <v>907</v>
      </c>
      <c r="L86" s="23">
        <v>1639</v>
      </c>
      <c r="M86" s="23">
        <v>2511</v>
      </c>
      <c r="N86" s="23">
        <v>3334</v>
      </c>
      <c r="O86" s="23">
        <v>4223</v>
      </c>
      <c r="P86" s="23">
        <v>5182</v>
      </c>
      <c r="Q86" s="64">
        <v>6036</v>
      </c>
      <c r="R86" s="64">
        <v>6961</v>
      </c>
      <c r="S86" s="23">
        <f>R86-O86</f>
        <v>2738</v>
      </c>
      <c r="T86" s="41">
        <f>R86/I86</f>
        <v>0.69959798994974876</v>
      </c>
      <c r="U86" s="6" t="s">
        <v>159</v>
      </c>
      <c r="W86" s="1">
        <f t="shared" si="22"/>
        <v>7459.5150000000003</v>
      </c>
      <c r="X86" s="49">
        <f t="shared" si="23"/>
        <v>-498.51500000000033</v>
      </c>
    </row>
    <row r="87" spans="1:24" s="2" customFormat="1" ht="20.25" x14ac:dyDescent="0.25">
      <c r="A87" s="12"/>
      <c r="B87" s="14"/>
      <c r="C87" s="12"/>
      <c r="D87" s="12"/>
      <c r="E87" s="12"/>
      <c r="F87" s="12" t="s">
        <v>17</v>
      </c>
      <c r="G87" s="42" t="s">
        <v>18</v>
      </c>
      <c r="H87" s="42" t="s">
        <v>18</v>
      </c>
      <c r="I87" s="40" t="s">
        <v>18</v>
      </c>
      <c r="J87" s="60">
        <f>SUM(J85:J86)</f>
        <v>77389401.420000002</v>
      </c>
      <c r="K87" s="44"/>
      <c r="L87" s="44"/>
      <c r="M87" s="44"/>
      <c r="N87" s="44"/>
      <c r="O87" s="44"/>
      <c r="P87" s="44"/>
      <c r="Q87" s="65"/>
      <c r="R87" s="65"/>
      <c r="S87" s="23"/>
      <c r="T87" s="41"/>
      <c r="U87" s="6" t="s">
        <v>159</v>
      </c>
      <c r="W87" s="1"/>
      <c r="X87" s="49"/>
    </row>
    <row r="88" spans="1:24" ht="93.75" x14ac:dyDescent="0.25">
      <c r="A88" s="8">
        <v>1</v>
      </c>
      <c r="B88" s="36" t="s">
        <v>69</v>
      </c>
      <c r="C88" s="10" t="s">
        <v>14</v>
      </c>
      <c r="D88" s="8" t="s">
        <v>26</v>
      </c>
      <c r="E88" s="8">
        <v>611</v>
      </c>
      <c r="F88" s="11" t="s">
        <v>43</v>
      </c>
      <c r="G88" s="22">
        <v>8224.4500000000007</v>
      </c>
      <c r="H88" s="46" t="s">
        <v>78</v>
      </c>
      <c r="I88" s="23">
        <v>19500</v>
      </c>
      <c r="J88" s="39">
        <f>G88*I88</f>
        <v>160376775</v>
      </c>
      <c r="K88" s="23">
        <v>1630</v>
      </c>
      <c r="L88" s="23">
        <v>3261</v>
      </c>
      <c r="M88" s="23">
        <v>4898</v>
      </c>
      <c r="N88" s="23">
        <v>6524</v>
      </c>
      <c r="O88" s="23">
        <v>8174</v>
      </c>
      <c r="P88" s="23">
        <v>9808</v>
      </c>
      <c r="Q88" s="64">
        <v>11434</v>
      </c>
      <c r="R88" s="64">
        <v>13086</v>
      </c>
      <c r="S88" s="23">
        <f>R88-O88</f>
        <v>4912</v>
      </c>
      <c r="T88" s="41">
        <f>R88/I88</f>
        <v>0.67107692307692313</v>
      </c>
      <c r="U88" s="6" t="s">
        <v>159</v>
      </c>
      <c r="W88" s="1">
        <f t="shared" si="22"/>
        <v>14619.150000000001</v>
      </c>
      <c r="X88" s="49">
        <f t="shared" si="23"/>
        <v>-1533.1500000000015</v>
      </c>
    </row>
    <row r="89" spans="1:24" ht="20.25" x14ac:dyDescent="0.25">
      <c r="A89" s="8"/>
      <c r="B89" s="26"/>
      <c r="C89" s="8"/>
      <c r="D89" s="8"/>
      <c r="E89" s="8"/>
      <c r="F89" s="8" t="s">
        <v>17</v>
      </c>
      <c r="G89" s="42" t="s">
        <v>18</v>
      </c>
      <c r="H89" s="42" t="s">
        <v>18</v>
      </c>
      <c r="I89" s="40" t="s">
        <v>18</v>
      </c>
      <c r="J89" s="60">
        <f>SUM(J88)</f>
        <v>160376775</v>
      </c>
      <c r="K89" s="23"/>
      <c r="L89" s="23"/>
      <c r="M89" s="23"/>
      <c r="N89" s="23"/>
      <c r="O89" s="23"/>
      <c r="P89" s="23"/>
      <c r="Q89" s="64"/>
      <c r="R89" s="64"/>
      <c r="S89" s="23"/>
      <c r="T89" s="41"/>
      <c r="U89" s="6" t="s">
        <v>159</v>
      </c>
      <c r="X89" s="49"/>
    </row>
    <row r="90" spans="1:24" ht="75" x14ac:dyDescent="0.25">
      <c r="A90" s="8">
        <v>1</v>
      </c>
      <c r="B90" s="33" t="s">
        <v>63</v>
      </c>
      <c r="C90" s="10" t="s">
        <v>32</v>
      </c>
      <c r="D90" s="8" t="s">
        <v>33</v>
      </c>
      <c r="E90" s="8">
        <v>611</v>
      </c>
      <c r="F90" s="11" t="s">
        <v>82</v>
      </c>
      <c r="G90" s="22">
        <v>22771.01</v>
      </c>
      <c r="H90" s="46" t="s">
        <v>83</v>
      </c>
      <c r="I90" s="54">
        <v>8000</v>
      </c>
      <c r="J90" s="39">
        <f>G90*I90</f>
        <v>182168080</v>
      </c>
      <c r="K90" s="23">
        <v>668</v>
      </c>
      <c r="L90" s="23">
        <v>1457</v>
      </c>
      <c r="M90" s="23">
        <v>2213</v>
      </c>
      <c r="N90" s="23">
        <v>3039</v>
      </c>
      <c r="O90" s="23">
        <v>3720</v>
      </c>
      <c r="P90" s="23">
        <v>4494</v>
      </c>
      <c r="Q90" s="64">
        <v>5531</v>
      </c>
      <c r="R90" s="64">
        <v>6092</v>
      </c>
      <c r="S90" s="23">
        <f>R90-O90</f>
        <v>2372</v>
      </c>
      <c r="T90" s="41">
        <f>R90/I90</f>
        <v>0.76149999999999995</v>
      </c>
      <c r="U90" s="6" t="s">
        <v>159</v>
      </c>
      <c r="W90" s="1">
        <f t="shared" si="22"/>
        <v>5997.6</v>
      </c>
      <c r="X90" s="49">
        <f t="shared" si="23"/>
        <v>94.399999999999636</v>
      </c>
    </row>
    <row r="91" spans="1:24" ht="20.25" x14ac:dyDescent="0.25">
      <c r="A91" s="12"/>
      <c r="B91" s="14"/>
      <c r="C91" s="12"/>
      <c r="D91" s="12"/>
      <c r="E91" s="12"/>
      <c r="F91" s="12" t="s">
        <v>17</v>
      </c>
      <c r="G91" s="42" t="s">
        <v>18</v>
      </c>
      <c r="H91" s="42" t="s">
        <v>18</v>
      </c>
      <c r="I91" s="40" t="s">
        <v>18</v>
      </c>
      <c r="J91" s="60">
        <f>SUM(J90)</f>
        <v>182168080</v>
      </c>
      <c r="K91" s="23"/>
      <c r="L91" s="23"/>
      <c r="M91" s="23"/>
      <c r="N91" s="23"/>
      <c r="O91" s="23"/>
      <c r="P91" s="23"/>
      <c r="Q91" s="64"/>
      <c r="R91" s="64"/>
      <c r="S91" s="23"/>
      <c r="T91" s="41"/>
      <c r="U91" s="6" t="s">
        <v>159</v>
      </c>
      <c r="X91" s="49"/>
    </row>
    <row r="92" spans="1:24" ht="112.5" x14ac:dyDescent="0.25">
      <c r="A92" s="8">
        <v>1</v>
      </c>
      <c r="B92" s="35" t="s">
        <v>64</v>
      </c>
      <c r="C92" s="10" t="s">
        <v>11</v>
      </c>
      <c r="D92" s="8" t="s">
        <v>13</v>
      </c>
      <c r="E92" s="8">
        <v>621</v>
      </c>
      <c r="F92" s="11" t="s">
        <v>132</v>
      </c>
      <c r="G92" s="22">
        <v>3048.0800000000004</v>
      </c>
      <c r="H92" s="46" t="s">
        <v>71</v>
      </c>
      <c r="I92" s="23">
        <v>49774</v>
      </c>
      <c r="J92" s="39">
        <f>G92*I92</f>
        <v>151715133.92000002</v>
      </c>
      <c r="K92" s="23">
        <v>4097</v>
      </c>
      <c r="L92" s="23">
        <v>9270</v>
      </c>
      <c r="M92" s="23">
        <v>14371</v>
      </c>
      <c r="N92" s="23">
        <v>19941</v>
      </c>
      <c r="O92" s="23">
        <v>24978</v>
      </c>
      <c r="P92" s="23">
        <v>29306</v>
      </c>
      <c r="Q92" s="64">
        <v>32496</v>
      </c>
      <c r="R92" s="64">
        <v>36398</v>
      </c>
      <c r="S92" s="23">
        <f>R92-O92</f>
        <v>11420</v>
      </c>
      <c r="T92" s="41">
        <f>R92/I92</f>
        <v>0.73126531924297822</v>
      </c>
      <c r="U92" s="6" t="s">
        <v>159</v>
      </c>
      <c r="W92" s="1">
        <f t="shared" si="22"/>
        <v>37315.567800000004</v>
      </c>
      <c r="X92" s="49">
        <f t="shared" si="23"/>
        <v>-917.56780000000435</v>
      </c>
    </row>
    <row r="93" spans="1:24" ht="20.25" x14ac:dyDescent="0.25">
      <c r="A93" s="12"/>
      <c r="B93" s="14"/>
      <c r="C93" s="12"/>
      <c r="D93" s="12"/>
      <c r="E93" s="12"/>
      <c r="F93" s="12" t="s">
        <v>17</v>
      </c>
      <c r="G93" s="42" t="s">
        <v>18</v>
      </c>
      <c r="H93" s="42" t="s">
        <v>18</v>
      </c>
      <c r="I93" s="40" t="s">
        <v>18</v>
      </c>
      <c r="J93" s="60">
        <f>SUM(J92)</f>
        <v>151715133.92000002</v>
      </c>
      <c r="K93" s="23"/>
      <c r="L93" s="23"/>
      <c r="M93" s="23"/>
      <c r="N93" s="23"/>
      <c r="O93" s="23"/>
      <c r="P93" s="23"/>
      <c r="Q93" s="64"/>
      <c r="R93" s="64"/>
      <c r="S93" s="23"/>
      <c r="T93" s="41"/>
      <c r="U93" s="6" t="s">
        <v>159</v>
      </c>
      <c r="X93" s="49"/>
    </row>
    <row r="94" spans="1:24" ht="158.25" customHeight="1" x14ac:dyDescent="0.25">
      <c r="A94" s="8">
        <v>1</v>
      </c>
      <c r="B94" s="37" t="s">
        <v>65</v>
      </c>
      <c r="C94" s="18" t="s">
        <v>34</v>
      </c>
      <c r="D94" s="10" t="s">
        <v>147</v>
      </c>
      <c r="E94" s="10" t="s">
        <v>35</v>
      </c>
      <c r="F94" s="19" t="s">
        <v>133</v>
      </c>
      <c r="G94" s="22">
        <v>110775.08999999998</v>
      </c>
      <c r="H94" s="9" t="s">
        <v>84</v>
      </c>
      <c r="I94" s="55">
        <v>183</v>
      </c>
      <c r="J94" s="39">
        <f>G94*I94</f>
        <v>20271841.469999995</v>
      </c>
      <c r="K94" s="23">
        <v>158</v>
      </c>
      <c r="L94" s="23">
        <v>158</v>
      </c>
      <c r="M94" s="23">
        <v>157</v>
      </c>
      <c r="N94" s="23">
        <v>157</v>
      </c>
      <c r="O94" s="23">
        <v>156</v>
      </c>
      <c r="P94" s="23">
        <v>156</v>
      </c>
      <c r="Q94" s="64">
        <v>157</v>
      </c>
      <c r="R94" s="64">
        <v>161</v>
      </c>
      <c r="S94" s="23">
        <f t="shared" ref="S94:S111" si="24">R94-O94</f>
        <v>5</v>
      </c>
      <c r="T94" s="41">
        <f>R94/I94</f>
        <v>0.8797814207650273</v>
      </c>
      <c r="U94" s="6" t="s">
        <v>159</v>
      </c>
      <c r="W94" s="1">
        <f t="shared" si="22"/>
        <v>137.1951</v>
      </c>
      <c r="X94" s="49">
        <f t="shared" si="23"/>
        <v>23.804900000000004</v>
      </c>
    </row>
    <row r="95" spans="1:24" ht="150" x14ac:dyDescent="0.25">
      <c r="A95" s="8">
        <v>2</v>
      </c>
      <c r="B95" s="37" t="s">
        <v>65</v>
      </c>
      <c r="C95" s="18" t="s">
        <v>34</v>
      </c>
      <c r="D95" s="10" t="s">
        <v>147</v>
      </c>
      <c r="E95" s="10" t="s">
        <v>35</v>
      </c>
      <c r="F95" s="19" t="s">
        <v>134</v>
      </c>
      <c r="G95" s="22">
        <v>110775.08999999998</v>
      </c>
      <c r="H95" s="9" t="s">
        <v>84</v>
      </c>
      <c r="I95" s="55">
        <v>99</v>
      </c>
      <c r="J95" s="39">
        <f>G95*I95</f>
        <v>10966733.909999998</v>
      </c>
      <c r="K95" s="23">
        <v>129</v>
      </c>
      <c r="L95" s="23">
        <v>129</v>
      </c>
      <c r="M95" s="23">
        <v>128</v>
      </c>
      <c r="N95" s="23">
        <v>128</v>
      </c>
      <c r="O95" s="23">
        <v>128</v>
      </c>
      <c r="P95" s="23">
        <v>127</v>
      </c>
      <c r="Q95" s="64">
        <v>116</v>
      </c>
      <c r="R95" s="64">
        <v>110</v>
      </c>
      <c r="S95" s="23">
        <f t="shared" si="24"/>
        <v>-18</v>
      </c>
      <c r="T95" s="41">
        <f>R95/I95</f>
        <v>1.1111111111111112</v>
      </c>
      <c r="U95" s="6" t="s">
        <v>159</v>
      </c>
      <c r="W95" s="1">
        <f t="shared" si="22"/>
        <v>74.220300000000009</v>
      </c>
      <c r="X95" s="49">
        <f t="shared" si="23"/>
        <v>35.779699999999991</v>
      </c>
    </row>
    <row r="96" spans="1:24" ht="129" customHeight="1" x14ac:dyDescent="0.25">
      <c r="A96" s="8">
        <v>3</v>
      </c>
      <c r="B96" s="37" t="s">
        <v>65</v>
      </c>
      <c r="C96" s="18" t="s">
        <v>34</v>
      </c>
      <c r="D96" s="10" t="s">
        <v>147</v>
      </c>
      <c r="E96" s="10" t="s">
        <v>35</v>
      </c>
      <c r="F96" s="19" t="s">
        <v>135</v>
      </c>
      <c r="G96" s="22">
        <v>110775.08999999998</v>
      </c>
      <c r="H96" s="9" t="s">
        <v>84</v>
      </c>
      <c r="I96" s="55">
        <v>448</v>
      </c>
      <c r="J96" s="39">
        <f>G96*I96</f>
        <v>49627240.319999993</v>
      </c>
      <c r="K96" s="23">
        <v>501</v>
      </c>
      <c r="L96" s="23">
        <v>501</v>
      </c>
      <c r="M96" s="23">
        <v>500</v>
      </c>
      <c r="N96" s="23">
        <v>498</v>
      </c>
      <c r="O96" s="23">
        <v>496</v>
      </c>
      <c r="P96" s="23">
        <v>494</v>
      </c>
      <c r="Q96" s="64">
        <v>460</v>
      </c>
      <c r="R96" s="64">
        <v>444</v>
      </c>
      <c r="S96" s="23">
        <f t="shared" si="24"/>
        <v>-52</v>
      </c>
      <c r="T96" s="41">
        <f>R96/I96</f>
        <v>0.9910714285714286</v>
      </c>
      <c r="U96" s="6" t="s">
        <v>159</v>
      </c>
      <c r="W96" s="1">
        <f t="shared" si="22"/>
        <v>335.86560000000003</v>
      </c>
      <c r="X96" s="49">
        <f t="shared" si="23"/>
        <v>108.13439999999997</v>
      </c>
    </row>
    <row r="97" spans="1:24" ht="150" x14ac:dyDescent="0.25">
      <c r="A97" s="8">
        <v>4</v>
      </c>
      <c r="B97" s="37" t="s">
        <v>65</v>
      </c>
      <c r="C97" s="18" t="s">
        <v>34</v>
      </c>
      <c r="D97" s="10" t="s">
        <v>147</v>
      </c>
      <c r="E97" s="10" t="s">
        <v>35</v>
      </c>
      <c r="F97" s="19" t="s">
        <v>136</v>
      </c>
      <c r="G97" s="22">
        <v>110775.08999999998</v>
      </c>
      <c r="H97" s="9" t="s">
        <v>84</v>
      </c>
      <c r="I97" s="55">
        <v>69</v>
      </c>
      <c r="J97" s="39">
        <f>G97*I97</f>
        <v>7643481.209999999</v>
      </c>
      <c r="K97" s="23">
        <v>47</v>
      </c>
      <c r="L97" s="23">
        <v>47</v>
      </c>
      <c r="M97" s="23">
        <v>46</v>
      </c>
      <c r="N97" s="23">
        <v>47</v>
      </c>
      <c r="O97" s="23">
        <v>47</v>
      </c>
      <c r="P97" s="23">
        <v>46</v>
      </c>
      <c r="Q97" s="64">
        <v>43</v>
      </c>
      <c r="R97" s="64">
        <v>42</v>
      </c>
      <c r="S97" s="23">
        <f t="shared" si="24"/>
        <v>-5</v>
      </c>
      <c r="T97" s="41">
        <f>R97/I97</f>
        <v>0.60869565217391308</v>
      </c>
      <c r="U97" s="6" t="s">
        <v>159</v>
      </c>
      <c r="W97" s="1">
        <f t="shared" si="22"/>
        <v>51.729300000000002</v>
      </c>
      <c r="X97" s="49">
        <f t="shared" si="23"/>
        <v>-9.7293000000000021</v>
      </c>
    </row>
    <row r="98" spans="1:24" ht="20.25" x14ac:dyDescent="0.25">
      <c r="A98" s="12"/>
      <c r="B98" s="28"/>
      <c r="C98" s="13"/>
      <c r="D98" s="13"/>
      <c r="E98" s="13"/>
      <c r="F98" s="20" t="str">
        <f>F87</f>
        <v>Всего по учреждению</v>
      </c>
      <c r="G98" s="42" t="s">
        <v>18</v>
      </c>
      <c r="H98" s="42" t="s">
        <v>18</v>
      </c>
      <c r="I98" s="40" t="s">
        <v>18</v>
      </c>
      <c r="J98" s="60">
        <f>SUM(J94:J97)</f>
        <v>88509296.909999982</v>
      </c>
      <c r="K98" s="23"/>
      <c r="L98" s="23"/>
      <c r="M98" s="23"/>
      <c r="N98" s="23"/>
      <c r="O98" s="23"/>
      <c r="P98" s="23"/>
      <c r="Q98" s="64"/>
      <c r="R98" s="64"/>
      <c r="S98" s="23">
        <f t="shared" si="24"/>
        <v>0</v>
      </c>
      <c r="T98" s="41"/>
      <c r="U98" s="6" t="s">
        <v>159</v>
      </c>
      <c r="X98" s="49"/>
    </row>
    <row r="99" spans="1:24" ht="56.25" x14ac:dyDescent="0.25">
      <c r="A99" s="8">
        <v>1</v>
      </c>
      <c r="B99" s="32" t="s">
        <v>36</v>
      </c>
      <c r="C99" s="10" t="s">
        <v>14</v>
      </c>
      <c r="D99" s="8" t="s">
        <v>37</v>
      </c>
      <c r="E99" s="8">
        <v>611</v>
      </c>
      <c r="F99" s="11" t="s">
        <v>45</v>
      </c>
      <c r="G99" s="22">
        <v>61.180000000000007</v>
      </c>
      <c r="H99" s="46" t="s">
        <v>85</v>
      </c>
      <c r="I99" s="23">
        <v>562218</v>
      </c>
      <c r="J99" s="39">
        <f t="shared" ref="J99:J111" si="25">G99*I99</f>
        <v>34396497.240000002</v>
      </c>
      <c r="K99" s="23">
        <v>45641</v>
      </c>
      <c r="L99" s="23">
        <v>97794</v>
      </c>
      <c r="M99" s="23">
        <v>155009</v>
      </c>
      <c r="N99" s="23">
        <v>207712</v>
      </c>
      <c r="O99" s="23">
        <v>262057</v>
      </c>
      <c r="P99" s="23">
        <v>281109</v>
      </c>
      <c r="Q99" s="64">
        <v>367950</v>
      </c>
      <c r="R99" s="64">
        <v>421101</v>
      </c>
      <c r="S99" s="23">
        <f t="shared" si="24"/>
        <v>159044</v>
      </c>
      <c r="T99" s="41">
        <f t="shared" ref="T99:T111" si="26">R99/I99</f>
        <v>0.74899949841520552</v>
      </c>
      <c r="U99" s="6" t="s">
        <v>159</v>
      </c>
      <c r="W99" s="1">
        <f t="shared" si="22"/>
        <v>421494.8346</v>
      </c>
      <c r="X99" s="49">
        <f t="shared" si="23"/>
        <v>-393.83460000000196</v>
      </c>
    </row>
    <row r="100" spans="1:24" ht="112.5" x14ac:dyDescent="0.25">
      <c r="A100" s="8">
        <v>2</v>
      </c>
      <c r="B100" s="32" t="s">
        <v>36</v>
      </c>
      <c r="C100" s="10" t="s">
        <v>14</v>
      </c>
      <c r="D100" s="8" t="s">
        <v>37</v>
      </c>
      <c r="E100" s="8">
        <v>611</v>
      </c>
      <c r="F100" s="11" t="s">
        <v>46</v>
      </c>
      <c r="G100" s="22">
        <v>21177.87</v>
      </c>
      <c r="H100" s="46" t="s">
        <v>86</v>
      </c>
      <c r="I100" s="23">
        <v>370</v>
      </c>
      <c r="J100" s="39">
        <f t="shared" si="25"/>
        <v>7835811.8999999994</v>
      </c>
      <c r="K100" s="23">
        <v>370</v>
      </c>
      <c r="L100" s="23">
        <v>370</v>
      </c>
      <c r="M100" s="23">
        <v>370</v>
      </c>
      <c r="N100" s="23">
        <v>370</v>
      </c>
      <c r="O100" s="23">
        <v>370</v>
      </c>
      <c r="P100" s="23">
        <v>370</v>
      </c>
      <c r="Q100" s="64">
        <v>370</v>
      </c>
      <c r="R100" s="64">
        <v>370</v>
      </c>
      <c r="S100" s="23">
        <f t="shared" si="24"/>
        <v>0</v>
      </c>
      <c r="T100" s="41">
        <f t="shared" si="26"/>
        <v>1</v>
      </c>
      <c r="U100" s="6" t="s">
        <v>159</v>
      </c>
      <c r="W100" s="1">
        <f t="shared" si="22"/>
        <v>277.38900000000001</v>
      </c>
      <c r="X100" s="49">
        <f t="shared" si="23"/>
        <v>92.61099999999999</v>
      </c>
    </row>
    <row r="101" spans="1:24" ht="75" x14ac:dyDescent="0.25">
      <c r="A101" s="8">
        <v>3</v>
      </c>
      <c r="B101" s="32" t="s">
        <v>36</v>
      </c>
      <c r="C101" s="10" t="s">
        <v>14</v>
      </c>
      <c r="D101" s="8" t="s">
        <v>37</v>
      </c>
      <c r="E101" s="8">
        <v>611</v>
      </c>
      <c r="F101" s="11" t="s">
        <v>47</v>
      </c>
      <c r="G101" s="22">
        <v>15340.93</v>
      </c>
      <c r="H101" s="46" t="s">
        <v>87</v>
      </c>
      <c r="I101" s="23">
        <v>898</v>
      </c>
      <c r="J101" s="39">
        <f t="shared" si="25"/>
        <v>13776155.140000001</v>
      </c>
      <c r="K101" s="23">
        <v>94</v>
      </c>
      <c r="L101" s="23">
        <v>167</v>
      </c>
      <c r="M101" s="23">
        <v>240</v>
      </c>
      <c r="N101" s="23">
        <v>313</v>
      </c>
      <c r="O101" s="23">
        <v>386</v>
      </c>
      <c r="P101" s="23">
        <v>460</v>
      </c>
      <c r="Q101" s="64">
        <v>534</v>
      </c>
      <c r="R101" s="64">
        <v>608</v>
      </c>
      <c r="S101" s="23">
        <f t="shared" si="24"/>
        <v>222</v>
      </c>
      <c r="T101" s="41">
        <f t="shared" si="26"/>
        <v>0.6770601336302895</v>
      </c>
      <c r="U101" s="6" t="s">
        <v>159</v>
      </c>
      <c r="W101" s="1">
        <f t="shared" si="22"/>
        <v>673.23059999999998</v>
      </c>
      <c r="X101" s="49">
        <f t="shared" si="23"/>
        <v>-65.230599999999981</v>
      </c>
    </row>
    <row r="102" spans="1:24" ht="75" x14ac:dyDescent="0.25">
      <c r="A102" s="8">
        <v>4</v>
      </c>
      <c r="B102" s="32" t="s">
        <v>36</v>
      </c>
      <c r="C102" s="10" t="s">
        <v>14</v>
      </c>
      <c r="D102" s="8" t="s">
        <v>37</v>
      </c>
      <c r="E102" s="8">
        <v>611</v>
      </c>
      <c r="F102" s="11" t="s">
        <v>48</v>
      </c>
      <c r="G102" s="22">
        <v>19665.099999999999</v>
      </c>
      <c r="H102" s="46" t="s">
        <v>88</v>
      </c>
      <c r="I102" s="23">
        <v>262</v>
      </c>
      <c r="J102" s="39">
        <f t="shared" si="25"/>
        <v>5152256.1999999993</v>
      </c>
      <c r="K102" s="23">
        <v>262</v>
      </c>
      <c r="L102" s="23">
        <v>262</v>
      </c>
      <c r="M102" s="23">
        <v>262</v>
      </c>
      <c r="N102" s="23">
        <v>262</v>
      </c>
      <c r="O102" s="23">
        <v>262</v>
      </c>
      <c r="P102" s="23">
        <v>262</v>
      </c>
      <c r="Q102" s="64">
        <v>262</v>
      </c>
      <c r="R102" s="64">
        <v>262</v>
      </c>
      <c r="S102" s="23">
        <f t="shared" si="24"/>
        <v>0</v>
      </c>
      <c r="T102" s="41">
        <f t="shared" si="26"/>
        <v>1</v>
      </c>
      <c r="U102" s="6" t="s">
        <v>159</v>
      </c>
      <c r="W102" s="1">
        <f t="shared" si="22"/>
        <v>196.42140000000001</v>
      </c>
      <c r="X102" s="49">
        <f t="shared" si="23"/>
        <v>65.578599999999994</v>
      </c>
    </row>
    <row r="103" spans="1:24" ht="131.25" x14ac:dyDescent="0.25">
      <c r="A103" s="8">
        <v>5</v>
      </c>
      <c r="B103" s="32" t="s">
        <v>36</v>
      </c>
      <c r="C103" s="10" t="s">
        <v>14</v>
      </c>
      <c r="D103" s="8" t="s">
        <v>37</v>
      </c>
      <c r="E103" s="8">
        <v>611</v>
      </c>
      <c r="F103" s="11" t="s">
        <v>49</v>
      </c>
      <c r="G103" s="22">
        <v>3150278.15</v>
      </c>
      <c r="H103" s="46" t="s">
        <v>89</v>
      </c>
      <c r="I103" s="23">
        <v>1</v>
      </c>
      <c r="J103" s="39">
        <f t="shared" si="25"/>
        <v>3150278.15</v>
      </c>
      <c r="K103" s="23">
        <v>1</v>
      </c>
      <c r="L103" s="23">
        <v>1</v>
      </c>
      <c r="M103" s="23">
        <v>1</v>
      </c>
      <c r="N103" s="23">
        <v>1</v>
      </c>
      <c r="O103" s="23">
        <v>1</v>
      </c>
      <c r="P103" s="23">
        <v>1</v>
      </c>
      <c r="Q103" s="64">
        <v>1</v>
      </c>
      <c r="R103" s="64">
        <v>1</v>
      </c>
      <c r="S103" s="23">
        <f t="shared" si="24"/>
        <v>0</v>
      </c>
      <c r="T103" s="41">
        <f t="shared" si="26"/>
        <v>1</v>
      </c>
      <c r="U103" s="6" t="s">
        <v>159</v>
      </c>
      <c r="W103" s="1">
        <f t="shared" si="22"/>
        <v>0.74970000000000003</v>
      </c>
      <c r="X103" s="49">
        <f t="shared" si="23"/>
        <v>0.25029999999999997</v>
      </c>
    </row>
    <row r="104" spans="1:24" ht="228" customHeight="1" x14ac:dyDescent="0.25">
      <c r="A104" s="8">
        <v>6</v>
      </c>
      <c r="B104" s="32" t="s">
        <v>36</v>
      </c>
      <c r="C104" s="10" t="s">
        <v>14</v>
      </c>
      <c r="D104" s="8" t="s">
        <v>38</v>
      </c>
      <c r="E104" s="8">
        <v>611</v>
      </c>
      <c r="F104" s="11" t="s">
        <v>137</v>
      </c>
      <c r="G104" s="22">
        <v>85292.73000000001</v>
      </c>
      <c r="H104" s="46" t="s">
        <v>90</v>
      </c>
      <c r="I104" s="23">
        <v>60</v>
      </c>
      <c r="J104" s="39">
        <f t="shared" si="25"/>
        <v>5117563.8000000007</v>
      </c>
      <c r="K104" s="23">
        <v>5</v>
      </c>
      <c r="L104" s="23">
        <v>10</v>
      </c>
      <c r="M104" s="23">
        <v>15</v>
      </c>
      <c r="N104" s="23">
        <v>20</v>
      </c>
      <c r="O104" s="23">
        <v>25</v>
      </c>
      <c r="P104" s="23">
        <v>30</v>
      </c>
      <c r="Q104" s="64">
        <v>35</v>
      </c>
      <c r="R104" s="64">
        <v>40</v>
      </c>
      <c r="S104" s="23">
        <f t="shared" si="24"/>
        <v>15</v>
      </c>
      <c r="T104" s="41">
        <f t="shared" si="26"/>
        <v>0.66666666666666663</v>
      </c>
      <c r="U104" s="6" t="s">
        <v>159</v>
      </c>
      <c r="W104" s="1">
        <f t="shared" si="22"/>
        <v>44.981999999999999</v>
      </c>
      <c r="X104" s="49">
        <f t="shared" si="23"/>
        <v>-4.9819999999999993</v>
      </c>
    </row>
    <row r="105" spans="1:24" ht="75" x14ac:dyDescent="0.25">
      <c r="A105" s="8">
        <v>7</v>
      </c>
      <c r="B105" s="32" t="s">
        <v>36</v>
      </c>
      <c r="C105" s="10" t="s">
        <v>14</v>
      </c>
      <c r="D105" s="8" t="s">
        <v>37</v>
      </c>
      <c r="E105" s="8">
        <v>611</v>
      </c>
      <c r="F105" s="11" t="s">
        <v>50</v>
      </c>
      <c r="G105" s="22">
        <v>13000.75</v>
      </c>
      <c r="H105" s="46" t="s">
        <v>91</v>
      </c>
      <c r="I105" s="23">
        <v>404</v>
      </c>
      <c r="J105" s="39">
        <f t="shared" si="25"/>
        <v>5252303</v>
      </c>
      <c r="K105" s="23">
        <v>404</v>
      </c>
      <c r="L105" s="23">
        <v>404</v>
      </c>
      <c r="M105" s="23">
        <v>404</v>
      </c>
      <c r="N105" s="23">
        <v>404</v>
      </c>
      <c r="O105" s="23">
        <v>404</v>
      </c>
      <c r="P105" s="23">
        <v>404</v>
      </c>
      <c r="Q105" s="64">
        <v>404</v>
      </c>
      <c r="R105" s="64">
        <v>404</v>
      </c>
      <c r="S105" s="23">
        <f t="shared" si="24"/>
        <v>0</v>
      </c>
      <c r="T105" s="41">
        <f t="shared" si="26"/>
        <v>1</v>
      </c>
      <c r="U105" s="6" t="s">
        <v>159</v>
      </c>
      <c r="W105" s="1">
        <f t="shared" si="22"/>
        <v>302.87880000000001</v>
      </c>
      <c r="X105" s="49">
        <f t="shared" si="23"/>
        <v>101.12119999999999</v>
      </c>
    </row>
    <row r="106" spans="1:24" ht="93.75" x14ac:dyDescent="0.25">
      <c r="A106" s="8">
        <v>8</v>
      </c>
      <c r="B106" s="32" t="s">
        <v>36</v>
      </c>
      <c r="C106" s="10" t="s">
        <v>14</v>
      </c>
      <c r="D106" s="8" t="s">
        <v>38</v>
      </c>
      <c r="E106" s="8">
        <v>611</v>
      </c>
      <c r="F106" s="11" t="s">
        <v>51</v>
      </c>
      <c r="G106" s="22">
        <v>11712.02</v>
      </c>
      <c r="H106" s="46" t="s">
        <v>90</v>
      </c>
      <c r="I106" s="23">
        <v>1500</v>
      </c>
      <c r="J106" s="39">
        <f t="shared" si="25"/>
        <v>17568030</v>
      </c>
      <c r="K106" s="23">
        <v>125</v>
      </c>
      <c r="L106" s="23">
        <v>250</v>
      </c>
      <c r="M106" s="23">
        <v>375</v>
      </c>
      <c r="N106" s="23">
        <v>500</v>
      </c>
      <c r="O106" s="23">
        <v>625</v>
      </c>
      <c r="P106" s="23">
        <v>750</v>
      </c>
      <c r="Q106" s="64">
        <v>875</v>
      </c>
      <c r="R106" s="64">
        <v>1000</v>
      </c>
      <c r="S106" s="23">
        <f t="shared" si="24"/>
        <v>375</v>
      </c>
      <c r="T106" s="41">
        <f t="shared" si="26"/>
        <v>0.66666666666666663</v>
      </c>
      <c r="U106" s="6" t="s">
        <v>159</v>
      </c>
      <c r="W106" s="1">
        <f t="shared" si="22"/>
        <v>1124.55</v>
      </c>
      <c r="X106" s="49">
        <f t="shared" si="23"/>
        <v>-124.54999999999995</v>
      </c>
    </row>
    <row r="107" spans="1:24" ht="75" x14ac:dyDescent="0.25">
      <c r="A107" s="8">
        <v>9</v>
      </c>
      <c r="B107" s="32" t="s">
        <v>36</v>
      </c>
      <c r="C107" s="10" t="s">
        <v>14</v>
      </c>
      <c r="D107" s="8" t="s">
        <v>37</v>
      </c>
      <c r="E107" s="8">
        <v>611</v>
      </c>
      <c r="F107" s="11" t="s">
        <v>138</v>
      </c>
      <c r="G107" s="22">
        <v>3502.16</v>
      </c>
      <c r="H107" s="46" t="s">
        <v>92</v>
      </c>
      <c r="I107" s="23">
        <v>11662</v>
      </c>
      <c r="J107" s="39">
        <f t="shared" si="25"/>
        <v>40842189.920000002</v>
      </c>
      <c r="K107" s="23">
        <v>1020</v>
      </c>
      <c r="L107" s="23">
        <v>2037</v>
      </c>
      <c r="M107" s="23">
        <v>3057</v>
      </c>
      <c r="N107" s="23">
        <v>4072</v>
      </c>
      <c r="O107" s="23">
        <v>5087</v>
      </c>
      <c r="P107" s="23">
        <v>6107</v>
      </c>
      <c r="Q107" s="64">
        <v>7122</v>
      </c>
      <c r="R107" s="64">
        <v>8137</v>
      </c>
      <c r="S107" s="23">
        <f t="shared" si="24"/>
        <v>3050</v>
      </c>
      <c r="T107" s="41">
        <f t="shared" si="26"/>
        <v>0.69773623735208368</v>
      </c>
      <c r="U107" s="6" t="s">
        <v>159</v>
      </c>
      <c r="W107" s="1">
        <f t="shared" si="22"/>
        <v>8743.001400000001</v>
      </c>
      <c r="X107" s="49">
        <f t="shared" si="23"/>
        <v>-606.00140000000101</v>
      </c>
    </row>
    <row r="108" spans="1:24" ht="56.25" x14ac:dyDescent="0.25">
      <c r="A108" s="8">
        <v>10</v>
      </c>
      <c r="B108" s="32" t="s">
        <v>36</v>
      </c>
      <c r="C108" s="10" t="s">
        <v>14</v>
      </c>
      <c r="D108" s="8" t="s">
        <v>39</v>
      </c>
      <c r="E108" s="8">
        <v>611</v>
      </c>
      <c r="F108" s="11" t="s">
        <v>52</v>
      </c>
      <c r="G108" s="22">
        <v>80857.960000000006</v>
      </c>
      <c r="H108" s="46" t="s">
        <v>93</v>
      </c>
      <c r="I108" s="23">
        <v>76</v>
      </c>
      <c r="J108" s="39">
        <f t="shared" si="25"/>
        <v>6145204.9600000009</v>
      </c>
      <c r="K108" s="23">
        <v>17</v>
      </c>
      <c r="L108" s="23">
        <v>31</v>
      </c>
      <c r="M108" s="23">
        <v>48</v>
      </c>
      <c r="N108" s="23">
        <v>81</v>
      </c>
      <c r="O108" s="23">
        <v>101</v>
      </c>
      <c r="P108" s="23">
        <v>112</v>
      </c>
      <c r="Q108" s="64">
        <v>135</v>
      </c>
      <c r="R108" s="64">
        <v>159</v>
      </c>
      <c r="S108" s="23">
        <f t="shared" si="24"/>
        <v>58</v>
      </c>
      <c r="T108" s="41">
        <f t="shared" si="26"/>
        <v>2.0921052631578947</v>
      </c>
      <c r="U108" s="6" t="s">
        <v>159</v>
      </c>
      <c r="W108" s="1">
        <f t="shared" si="22"/>
        <v>56.977200000000003</v>
      </c>
      <c r="X108" s="49">
        <f t="shared" si="23"/>
        <v>102.02279999999999</v>
      </c>
    </row>
    <row r="109" spans="1:24" ht="56.25" x14ac:dyDescent="0.25">
      <c r="A109" s="8">
        <v>11</v>
      </c>
      <c r="B109" s="32" t="s">
        <v>36</v>
      </c>
      <c r="C109" s="10" t="s">
        <v>14</v>
      </c>
      <c r="D109" s="8" t="s">
        <v>40</v>
      </c>
      <c r="E109" s="8">
        <v>611</v>
      </c>
      <c r="F109" s="11" t="s">
        <v>53</v>
      </c>
      <c r="G109" s="22">
        <v>80857.960000000006</v>
      </c>
      <c r="H109" s="46" t="s">
        <v>94</v>
      </c>
      <c r="I109" s="23">
        <v>68</v>
      </c>
      <c r="J109" s="39">
        <f t="shared" si="25"/>
        <v>5498341.2800000003</v>
      </c>
      <c r="K109" s="23">
        <v>20</v>
      </c>
      <c r="L109" s="23">
        <v>52</v>
      </c>
      <c r="M109" s="23">
        <v>75</v>
      </c>
      <c r="N109" s="23">
        <v>108</v>
      </c>
      <c r="O109" s="23">
        <v>138</v>
      </c>
      <c r="P109" s="23">
        <v>159</v>
      </c>
      <c r="Q109" s="64">
        <v>186</v>
      </c>
      <c r="R109" s="64">
        <v>213</v>
      </c>
      <c r="S109" s="23">
        <f t="shared" si="24"/>
        <v>75</v>
      </c>
      <c r="T109" s="41">
        <f t="shared" si="26"/>
        <v>3.1323529411764706</v>
      </c>
      <c r="U109" s="6" t="s">
        <v>159</v>
      </c>
      <c r="W109" s="1">
        <f t="shared" si="22"/>
        <v>50.979600000000005</v>
      </c>
      <c r="X109" s="49">
        <f t="shared" si="23"/>
        <v>162.0204</v>
      </c>
    </row>
    <row r="110" spans="1:24" ht="75" x14ac:dyDescent="0.25">
      <c r="A110" s="8">
        <v>12</v>
      </c>
      <c r="B110" s="32" t="s">
        <v>36</v>
      </c>
      <c r="C110" s="10" t="s">
        <v>14</v>
      </c>
      <c r="D110" s="8" t="s">
        <v>37</v>
      </c>
      <c r="E110" s="8">
        <v>611</v>
      </c>
      <c r="F110" s="11" t="s">
        <v>50</v>
      </c>
      <c r="G110" s="22">
        <v>13000.75</v>
      </c>
      <c r="H110" s="46" t="s">
        <v>95</v>
      </c>
      <c r="I110" s="23">
        <v>2</v>
      </c>
      <c r="J110" s="39">
        <f t="shared" si="25"/>
        <v>26001.5</v>
      </c>
      <c r="K110" s="23">
        <v>2</v>
      </c>
      <c r="L110" s="23">
        <v>2</v>
      </c>
      <c r="M110" s="23">
        <v>2</v>
      </c>
      <c r="N110" s="23">
        <v>2</v>
      </c>
      <c r="O110" s="23">
        <v>2</v>
      </c>
      <c r="P110" s="23">
        <v>2</v>
      </c>
      <c r="Q110" s="64">
        <v>2</v>
      </c>
      <c r="R110" s="64">
        <v>2</v>
      </c>
      <c r="S110" s="23">
        <f t="shared" si="24"/>
        <v>0</v>
      </c>
      <c r="T110" s="41">
        <f t="shared" si="26"/>
        <v>1</v>
      </c>
      <c r="U110" s="6" t="s">
        <v>159</v>
      </c>
      <c r="W110" s="1">
        <f t="shared" si="22"/>
        <v>1.4994000000000001</v>
      </c>
      <c r="X110" s="49">
        <f t="shared" si="23"/>
        <v>0.50059999999999993</v>
      </c>
    </row>
    <row r="111" spans="1:24" ht="75" x14ac:dyDescent="0.25">
      <c r="A111" s="8">
        <v>13</v>
      </c>
      <c r="B111" s="32" t="s">
        <v>36</v>
      </c>
      <c r="C111" s="10" t="s">
        <v>14</v>
      </c>
      <c r="D111" s="8" t="s">
        <v>37</v>
      </c>
      <c r="E111" s="8">
        <v>611</v>
      </c>
      <c r="F111" s="11" t="s">
        <v>50</v>
      </c>
      <c r="G111" s="22">
        <v>13000.75</v>
      </c>
      <c r="H111" s="46" t="s">
        <v>96</v>
      </c>
      <c r="I111" s="23">
        <v>12</v>
      </c>
      <c r="J111" s="39">
        <f t="shared" si="25"/>
        <v>156009</v>
      </c>
      <c r="K111" s="23">
        <v>12</v>
      </c>
      <c r="L111" s="23">
        <v>12</v>
      </c>
      <c r="M111" s="23">
        <v>12</v>
      </c>
      <c r="N111" s="23">
        <v>12</v>
      </c>
      <c r="O111" s="23">
        <v>12</v>
      </c>
      <c r="P111" s="23">
        <v>12</v>
      </c>
      <c r="Q111" s="64">
        <v>12</v>
      </c>
      <c r="R111" s="64">
        <v>12</v>
      </c>
      <c r="S111" s="23">
        <f t="shared" si="24"/>
        <v>0</v>
      </c>
      <c r="T111" s="41">
        <f t="shared" si="26"/>
        <v>1</v>
      </c>
      <c r="U111" s="6" t="s">
        <v>159</v>
      </c>
      <c r="W111" s="1">
        <f t="shared" si="22"/>
        <v>8.9964000000000013</v>
      </c>
      <c r="X111" s="49">
        <f t="shared" si="23"/>
        <v>3.0035999999999987</v>
      </c>
    </row>
    <row r="112" spans="1:24" ht="20.25" x14ac:dyDescent="0.25">
      <c r="A112" s="12"/>
      <c r="B112" s="14"/>
      <c r="C112" s="12"/>
      <c r="D112" s="12"/>
      <c r="E112" s="12"/>
      <c r="F112" s="12" t="s">
        <v>17</v>
      </c>
      <c r="G112" s="42" t="s">
        <v>18</v>
      </c>
      <c r="H112" s="42" t="s">
        <v>18</v>
      </c>
      <c r="I112" s="42" t="s">
        <v>18</v>
      </c>
      <c r="J112" s="60">
        <f>SUM(J99:J111)</f>
        <v>144916642.09</v>
      </c>
      <c r="K112" s="23"/>
      <c r="L112" s="23"/>
      <c r="M112" s="23"/>
      <c r="N112" s="23"/>
      <c r="O112" s="23"/>
      <c r="P112" s="23"/>
      <c r="Q112" s="23"/>
      <c r="R112" s="64"/>
      <c r="S112" s="40"/>
      <c r="T112" s="41"/>
      <c r="U112" s="6" t="s">
        <v>159</v>
      </c>
    </row>
    <row r="113" spans="1:21" ht="21.75" customHeight="1" x14ac:dyDescent="0.25">
      <c r="A113" s="12"/>
      <c r="B113" s="14"/>
      <c r="C113" s="12"/>
      <c r="D113" s="12"/>
      <c r="E113" s="12"/>
      <c r="F113" s="12" t="s">
        <v>41</v>
      </c>
      <c r="G113" s="42" t="s">
        <v>18</v>
      </c>
      <c r="H113" s="42" t="s">
        <v>18</v>
      </c>
      <c r="I113" s="42" t="s">
        <v>18</v>
      </c>
      <c r="J113" s="60">
        <f>J112+J98+J93+J91+J89+J87+J84+J81+J69+J60+J52+J47+J38+J24+J15</f>
        <v>2371547983.75</v>
      </c>
      <c r="K113" s="23"/>
      <c r="L113" s="23"/>
      <c r="M113" s="23"/>
      <c r="N113" s="23"/>
      <c r="O113" s="23"/>
      <c r="P113" s="23"/>
      <c r="Q113" s="23"/>
      <c r="R113" s="64"/>
      <c r="S113" s="40"/>
      <c r="T113" s="41"/>
      <c r="U113" s="6" t="s">
        <v>159</v>
      </c>
    </row>
    <row r="114" spans="1:21" x14ac:dyDescent="0.25">
      <c r="G114" s="24"/>
      <c r="H114" s="24"/>
      <c r="I114" s="24"/>
    </row>
    <row r="115" spans="1:21" x14ac:dyDescent="0.25">
      <c r="G115" s="24"/>
      <c r="H115" s="24"/>
      <c r="I115" s="24"/>
    </row>
    <row r="116" spans="1:21" x14ac:dyDescent="0.25">
      <c r="G116" s="24"/>
      <c r="H116" s="24"/>
      <c r="I116" s="24"/>
    </row>
    <row r="117" spans="1:21" x14ac:dyDescent="0.25">
      <c r="G117" s="24"/>
      <c r="H117" s="24"/>
      <c r="I117" s="24"/>
    </row>
  </sheetData>
  <mergeCells count="21">
    <mergeCell ref="A1:F1"/>
    <mergeCell ref="B2:T2"/>
    <mergeCell ref="B3:T3"/>
    <mergeCell ref="T5:T6"/>
    <mergeCell ref="J5:J6"/>
    <mergeCell ref="A5:A6"/>
    <mergeCell ref="H5:I5"/>
    <mergeCell ref="C5:C6"/>
    <mergeCell ref="D5:D6"/>
    <mergeCell ref="E5:E6"/>
    <mergeCell ref="O5:O6"/>
    <mergeCell ref="K5:K6"/>
    <mergeCell ref="Q5:Q6"/>
    <mergeCell ref="L5:L6"/>
    <mergeCell ref="N5:N6"/>
    <mergeCell ref="M5:M6"/>
    <mergeCell ref="G5:G6"/>
    <mergeCell ref="B5:B6"/>
    <mergeCell ref="F5:F6"/>
    <mergeCell ref="R5:R6"/>
    <mergeCell ref="P5:P6"/>
  </mergeCells>
  <pageMargins left="0.31496062992125984" right="0.31496062992125984" top="0.35433070866141736" bottom="0.35433070866141736" header="0.31496062992125984" footer="0.31496062992125984"/>
  <pageSetup paperSize="9" scale="41" fitToHeight="0" orientation="landscape" r:id="rId1"/>
  <headerFooter differentFirst="1">
    <oddHeader>&amp;R&amp;P</oddHeader>
  </headerFooter>
  <rowBreaks count="6" manualBreakCount="6">
    <brk id="16" max="19" man="1"/>
    <brk id="24" max="19" man="1"/>
    <brk id="32" max="19" man="1"/>
    <brk id="41" max="19" man="1"/>
    <brk id="49" max="19" man="1"/>
    <brk id="57" max="1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2026</vt:lpstr>
      <vt:lpstr>'2026'!Print_Titles</vt:lpstr>
      <vt:lpstr>'2026'!Заголовки_для_печати</vt:lpstr>
      <vt:lpstr>'2026'!Область_печати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Гусева Эвелина Алексеевна</dc:creator>
  <cp:lastModifiedBy>User</cp:lastModifiedBy>
  <cp:lastPrinted>2026-04-09T12:28:02Z</cp:lastPrinted>
  <dcterms:created xsi:type="dcterms:W3CDTF">2024-04-23T09:23:33Z</dcterms:created>
  <dcterms:modified xsi:type="dcterms:W3CDTF">2026-09-09T08:19:20Z</dcterms:modified>
</cp:coreProperties>
</file>